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statnett-my.sharepoint.com/personal/hakon_holdhus_statnett_no/Documents/Analyserapporter/KMA22/"/>
    </mc:Choice>
  </mc:AlternateContent>
  <xr:revisionPtr revIDLastSave="0" documentId="8_{58A5F262-5703-4754-8DAA-D725BDEB77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o" sheetId="7" r:id="rId1"/>
    <sheet name="Brenselspriser og CO2" sheetId="6" r:id="rId2"/>
    <sheet name="Kraftpriser_Europa" sheetId="11" r:id="rId3"/>
    <sheet name="Kraftpriser_Norden" sheetId="13" r:id="rId4"/>
    <sheet name="Forbruk og produksjon Norden" sheetId="10" r:id="rId5"/>
  </sheets>
  <definedNames>
    <definedName name="Addo_DocID">"3f92e804-30ba-4061-b1ea-bb1ef80216a1"</definedName>
    <definedName name="Addo_Today">43090</definedName>
    <definedName name="ds1forskyvning" localSheetId="4">#REF!</definedName>
    <definedName name="ds1forskyvning" localSheetId="2">#REF!</definedName>
    <definedName name="ds1forskyvning" localSheetId="3">#REF!</definedName>
    <definedName name="ds1forskyvning">#REF!</definedName>
    <definedName name="ds2forskyvning" localSheetId="4">#REF!</definedName>
    <definedName name="ds2forskyvning" localSheetId="2">#REF!</definedName>
    <definedName name="ds2forskyvning" localSheetId="3">#REF!</definedName>
    <definedName name="ds2forskyvning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0" i="13" l="1"/>
  <c r="N22" i="13" l="1"/>
  <c r="O22" i="13" s="1"/>
  <c r="N25" i="13"/>
  <c r="O25" i="13" s="1"/>
  <c r="M25" i="13"/>
  <c r="L25" i="13"/>
  <c r="N24" i="13"/>
  <c r="O24" i="13" s="1"/>
  <c r="M24" i="13"/>
  <c r="L24" i="13"/>
  <c r="N23" i="13"/>
  <c r="O23" i="13" s="1"/>
  <c r="M23" i="13"/>
  <c r="L23" i="13"/>
  <c r="M22" i="13"/>
  <c r="L22" i="13"/>
  <c r="N21" i="13"/>
  <c r="O21" i="13" s="1"/>
  <c r="M21" i="13"/>
  <c r="L21" i="13"/>
  <c r="M20" i="13"/>
  <c r="R20" i="13" l="1"/>
  <c r="P20" i="13"/>
  <c r="P23" i="13"/>
  <c r="P24" i="13"/>
  <c r="P21" i="13"/>
  <c r="P22" i="13"/>
  <c r="P25" i="13"/>
  <c r="R22" i="13"/>
  <c r="R21" i="13"/>
  <c r="R24" i="13"/>
  <c r="R25" i="13"/>
  <c r="R23" i="13"/>
  <c r="L25" i="11" l="1"/>
  <c r="M25" i="11"/>
  <c r="N25" i="11"/>
  <c r="O25" i="11" s="1"/>
  <c r="N24" i="11"/>
  <c r="O24" i="11" s="1"/>
  <c r="M24" i="11"/>
  <c r="L24" i="11"/>
  <c r="N23" i="11"/>
  <c r="O23" i="11" s="1"/>
  <c r="M23" i="11"/>
  <c r="L23" i="11"/>
  <c r="N22" i="11"/>
  <c r="O22" i="11" s="1"/>
  <c r="M22" i="11"/>
  <c r="L22" i="11"/>
  <c r="N21" i="11"/>
  <c r="O21" i="11" s="1"/>
  <c r="M21" i="11"/>
  <c r="L21" i="11"/>
  <c r="O20" i="11"/>
  <c r="M20" i="11"/>
  <c r="P20" i="11" l="1"/>
  <c r="R20" i="11"/>
  <c r="P23" i="11"/>
  <c r="P25" i="11"/>
  <c r="R24" i="11"/>
  <c r="R23" i="11"/>
  <c r="P24" i="11"/>
  <c r="R22" i="11"/>
  <c r="P22" i="11"/>
  <c r="R21" i="11"/>
  <c r="P21" i="11"/>
  <c r="R25" i="11"/>
</calcChain>
</file>

<file path=xl/sharedStrings.xml><?xml version="1.0" encoding="utf-8"?>
<sst xmlns="http://schemas.openxmlformats.org/spreadsheetml/2006/main" count="307" uniqueCount="80">
  <si>
    <t>Dette regnearket er et supplement til Statnetts Kortsiktige Markedsanalyse for perioden 2022 - 2027 (KMA)</t>
  </si>
  <si>
    <t>Lenke til KMA 2022-2027</t>
  </si>
  <si>
    <t>For spørsmål ta kontakt med:</t>
  </si>
  <si>
    <t>Anders Kringstad</t>
  </si>
  <si>
    <t>Gå til:</t>
  </si>
  <si>
    <t>Brensels- og CO2-priser</t>
  </si>
  <si>
    <t>Kraftpriser, Europa</t>
  </si>
  <si>
    <t>Kraftpriser, Norden</t>
  </si>
  <si>
    <t>Forbruk og produksjon, Norden</t>
  </si>
  <si>
    <t>KMA2022</t>
  </si>
  <si>
    <t>Reelle 2022 verdier</t>
  </si>
  <si>
    <t>Lav</t>
  </si>
  <si>
    <t>Basis</t>
  </si>
  <si>
    <t>Høy</t>
  </si>
  <si>
    <t>Gass EU</t>
  </si>
  <si>
    <t>€/MWh</t>
  </si>
  <si>
    <t>Gass UK</t>
  </si>
  <si>
    <t>Kull</t>
  </si>
  <si>
    <t>$/ton</t>
  </si>
  <si>
    <t>CO2 EU ETS</t>
  </si>
  <si>
    <t>€/ton</t>
  </si>
  <si>
    <t>CO2 UK</t>
  </si>
  <si>
    <t>MWh/tonn kull</t>
  </si>
  <si>
    <t>USD/EUR</t>
  </si>
  <si>
    <t>Årlige gjennomsnittpriser</t>
  </si>
  <si>
    <t>KMA 2022</t>
  </si>
  <si>
    <t>Reelle 2022 €/MWh</t>
  </si>
  <si>
    <t>Velg område:</t>
  </si>
  <si>
    <t>Tyskland</t>
  </si>
  <si>
    <t>Frankrike</t>
  </si>
  <si>
    <t>Storbritannia</t>
  </si>
  <si>
    <t>Nederland</t>
  </si>
  <si>
    <t>Polen</t>
  </si>
  <si>
    <t>2022*</t>
  </si>
  <si>
    <t>NO2</t>
  </si>
  <si>
    <t>NO4</t>
  </si>
  <si>
    <t>NO3</t>
  </si>
  <si>
    <t>NO5</t>
  </si>
  <si>
    <t>NO1</t>
  </si>
  <si>
    <t>SE1</t>
  </si>
  <si>
    <t>SE2</t>
  </si>
  <si>
    <t>SE3</t>
  </si>
  <si>
    <t>SE4</t>
  </si>
  <si>
    <t>DK2</t>
  </si>
  <si>
    <t>DK1</t>
  </si>
  <si>
    <t>FI</t>
  </si>
  <si>
    <t>*2022 er historisk snitt t.o.m. 31.10.22</t>
  </si>
  <si>
    <t>Forbruk og produksjon</t>
  </si>
  <si>
    <t>KMA2022 - Basis</t>
  </si>
  <si>
    <t>Årlig gjennomsnittlig TWh for alle værår basert på resultater fra modellsimuleringer</t>
  </si>
  <si>
    <t>Norge</t>
  </si>
  <si>
    <t>Kraftintensiv industri og næring*</t>
  </si>
  <si>
    <t>* Denne kategeorien inkluderer nå også "næring" som vi i KMA21 og LMA20 grupperte under "Øvrig forbruk og tap"</t>
  </si>
  <si>
    <t>Batteri/datasenter</t>
  </si>
  <si>
    <t>Transport</t>
  </si>
  <si>
    <t>Petroleumsindustri</t>
  </si>
  <si>
    <t>Øvrig forbruk og tap</t>
  </si>
  <si>
    <t>Sum forbruk</t>
  </si>
  <si>
    <t/>
  </si>
  <si>
    <t>Vannkraft</t>
  </si>
  <si>
    <t>Vindkraft</t>
  </si>
  <si>
    <t>Solkraft</t>
  </si>
  <si>
    <t>Kjernekraft</t>
  </si>
  <si>
    <t>Øvrig produksjon</t>
  </si>
  <si>
    <t>Sum produksjon</t>
  </si>
  <si>
    <t>Netto eksport</t>
  </si>
  <si>
    <t>Sverige</t>
  </si>
  <si>
    <t>Kraftintensiv industri</t>
  </si>
  <si>
    <t>Datasenter</t>
  </si>
  <si>
    <t>Finland</t>
  </si>
  <si>
    <t xml:space="preserve">Øvrig forbruk og tap </t>
  </si>
  <si>
    <t>Danmark</t>
  </si>
  <si>
    <t>Kraftintensiv industri (hydrogen)</t>
  </si>
  <si>
    <t>Elkjel og varme</t>
  </si>
  <si>
    <t xml:space="preserve"> </t>
  </si>
  <si>
    <t>Norden</t>
  </si>
  <si>
    <t>Kraftintensiv industri og varme</t>
  </si>
  <si>
    <t>Datasenter/Batteri</t>
  </si>
  <si>
    <t>Norden samlet</t>
  </si>
  <si>
    <t>Vi har valgt å begrense oss til å vise noen tabeller for brensels- og CO2-pris, kraftpriser, samt forbruk og produksjon i per land i Norden. Vi henviser til KMA 2022-2027 for mer detaljerte analyser og forklaringer.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</si>
</sst>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"/>
  </numFmts>
  <fonts count="34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4"/>
      <color theme="1"/>
      <name val="Calibri"/>
      <family val="2"/>
    </font>
    <font>
      <u/>
      <sz val="14"/>
      <color theme="10"/>
      <name val="Calibri"/>
      <family val="2"/>
    </font>
    <font>
      <sz val="11"/>
      <color theme="0"/>
      <name val="Calibri"/>
      <family val="2"/>
      <scheme val="minor"/>
    </font>
    <font>
      <sz val="12"/>
      <color theme="0"/>
      <name val="Times New Roman"/>
      <family val="2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</font>
    <font>
      <b/>
      <sz val="18"/>
      <color theme="1"/>
      <name val="Calibri"/>
      <family val="2"/>
    </font>
    <font>
      <sz val="12"/>
      <color rgb="FFFF0000"/>
      <name val="Times New Roman"/>
      <family val="2"/>
    </font>
    <font>
      <sz val="12"/>
      <color theme="0"/>
      <name val="Calibri Light"/>
      <family val="2"/>
      <scheme val="maj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</font>
    <font>
      <sz val="9"/>
      <color rgb="FF565659"/>
      <name val="Segoe UI Light"/>
      <family val="2"/>
    </font>
    <font>
      <sz val="9"/>
      <color theme="0" tint="-0.34998626667073579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CD5B4"/>
        <bgColor rgb="FF000000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04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0" borderId="0" xfId="0" applyFont="1"/>
    <xf numFmtId="0" fontId="7" fillId="2" borderId="0" xfId="0" applyFont="1" applyFill="1"/>
    <xf numFmtId="0" fontId="8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9" fillId="5" borderId="0" xfId="0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1"/>
    <xf numFmtId="0" fontId="12" fillId="0" borderId="0" xfId="0" applyFont="1" applyAlignment="1">
      <alignment wrapText="1"/>
    </xf>
    <xf numFmtId="0" fontId="13" fillId="0" borderId="0" xfId="1" applyFont="1" applyAlignment="1">
      <alignment wrapText="1"/>
    </xf>
    <xf numFmtId="0" fontId="15" fillId="0" borderId="0" xfId="0" applyFont="1"/>
    <xf numFmtId="0" fontId="16" fillId="0" borderId="0" xfId="0" applyFont="1"/>
    <xf numFmtId="0" fontId="15" fillId="5" borderId="0" xfId="0" applyFont="1" applyFill="1"/>
    <xf numFmtId="0" fontId="10" fillId="0" borderId="0" xfId="0" applyFont="1"/>
    <xf numFmtId="0" fontId="19" fillId="3" borderId="5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11" fillId="0" borderId="0" xfId="1" applyAlignment="1">
      <alignment wrapText="1"/>
    </xf>
    <xf numFmtId="0" fontId="20" fillId="0" borderId="0" xfId="0" applyFont="1"/>
    <xf numFmtId="0" fontId="21" fillId="0" borderId="0" xfId="0" applyFont="1"/>
    <xf numFmtId="0" fontId="12" fillId="0" borderId="0" xfId="0" applyFont="1" applyAlignment="1">
      <alignment vertical="top" wrapText="1"/>
    </xf>
    <xf numFmtId="0" fontId="19" fillId="3" borderId="9" xfId="0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9" fillId="3" borderId="2" xfId="0" applyFont="1" applyFill="1" applyBorder="1" applyAlignment="1">
      <alignment vertical="center"/>
    </xf>
    <xf numFmtId="0" fontId="19" fillId="3" borderId="4" xfId="0" applyFont="1" applyFill="1" applyBorder="1" applyAlignment="1">
      <alignment vertical="center"/>
    </xf>
    <xf numFmtId="0" fontId="19" fillId="6" borderId="4" xfId="0" applyFont="1" applyFill="1" applyBorder="1" applyAlignment="1">
      <alignment horizontal="center" vertical="center"/>
    </xf>
    <xf numFmtId="1" fontId="0" fillId="0" borderId="0" xfId="0" applyNumberFormat="1"/>
    <xf numFmtId="0" fontId="23" fillId="0" borderId="0" xfId="0" applyFont="1"/>
    <xf numFmtId="0" fontId="0" fillId="5" borderId="0" xfId="0" applyFill="1"/>
    <xf numFmtId="0" fontId="0" fillId="5" borderId="13" xfId="0" applyFill="1" applyBorder="1"/>
    <xf numFmtId="1" fontId="0" fillId="7" borderId="0" xfId="0" applyNumberFormat="1" applyFill="1"/>
    <xf numFmtId="0" fontId="23" fillId="7" borderId="0" xfId="0" applyFont="1" applyFill="1"/>
    <xf numFmtId="0" fontId="24" fillId="0" borderId="13" xfId="0" applyFont="1" applyBorder="1"/>
    <xf numFmtId="1" fontId="0" fillId="5" borderId="0" xfId="0" applyNumberFormat="1" applyFill="1"/>
    <xf numFmtId="0" fontId="24" fillId="0" borderId="0" xfId="0" applyFont="1"/>
    <xf numFmtId="164" fontId="0" fillId="0" borderId="0" xfId="0" applyNumberFormat="1"/>
    <xf numFmtId="1" fontId="0" fillId="8" borderId="0" xfId="0" applyNumberFormat="1" applyFill="1"/>
    <xf numFmtId="0" fontId="23" fillId="8" borderId="0" xfId="0" applyFont="1" applyFill="1"/>
    <xf numFmtId="1" fontId="0" fillId="9" borderId="0" xfId="0" applyNumberFormat="1" applyFill="1"/>
    <xf numFmtId="0" fontId="23" fillId="9" borderId="0" xfId="0" applyFont="1" applyFill="1"/>
    <xf numFmtId="0" fontId="0" fillId="0" borderId="13" xfId="0" applyBorder="1"/>
    <xf numFmtId="0" fontId="25" fillId="0" borderId="0" xfId="0" applyFont="1"/>
    <xf numFmtId="0" fontId="0" fillId="2" borderId="0" xfId="0" applyFill="1"/>
    <xf numFmtId="0" fontId="23" fillId="2" borderId="0" xfId="0" applyFont="1" applyFill="1"/>
    <xf numFmtId="0" fontId="26" fillId="2" borderId="0" xfId="0" applyFont="1" applyFill="1"/>
    <xf numFmtId="0" fontId="24" fillId="2" borderId="0" xfId="0" applyFont="1" applyFill="1"/>
    <xf numFmtId="0" fontId="27" fillId="2" borderId="0" xfId="0" applyFont="1" applyFill="1"/>
    <xf numFmtId="1" fontId="23" fillId="0" borderId="0" xfId="0" applyNumberFormat="1" applyFont="1"/>
    <xf numFmtId="0" fontId="19" fillId="4" borderId="0" xfId="0" applyFont="1" applyFill="1" applyAlignment="1">
      <alignment horizontal="center" vertical="center"/>
    </xf>
    <xf numFmtId="165" fontId="19" fillId="3" borderId="0" xfId="0" applyNumberFormat="1" applyFont="1" applyFill="1" applyAlignment="1">
      <alignment vertical="center"/>
    </xf>
    <xf numFmtId="1" fontId="19" fillId="3" borderId="7" xfId="0" applyNumberFormat="1" applyFont="1" applyFill="1" applyBorder="1" applyAlignment="1">
      <alignment horizontal="center" vertical="center"/>
    </xf>
    <xf numFmtId="1" fontId="19" fillId="3" borderId="8" xfId="0" applyNumberFormat="1" applyFont="1" applyFill="1" applyBorder="1" applyAlignment="1">
      <alignment horizontal="center" vertical="center"/>
    </xf>
    <xf numFmtId="1" fontId="19" fillId="4" borderId="0" xfId="0" applyNumberFormat="1" applyFont="1" applyFill="1" applyAlignment="1">
      <alignment horizontal="center" vertical="center"/>
    </xf>
    <xf numFmtId="0" fontId="20" fillId="5" borderId="0" xfId="0" applyFont="1" applyFill="1"/>
    <xf numFmtId="0" fontId="7" fillId="0" borderId="0" xfId="0" applyFont="1"/>
    <xf numFmtId="0" fontId="2" fillId="0" borderId="0" xfId="0" applyFont="1"/>
    <xf numFmtId="0" fontId="28" fillId="0" borderId="0" xfId="0" applyFont="1"/>
    <xf numFmtId="0" fontId="18" fillId="10" borderId="9" xfId="0" applyFont="1" applyFill="1" applyBorder="1" applyAlignment="1">
      <alignment horizontal="center"/>
    </xf>
    <xf numFmtId="0" fontId="19" fillId="10" borderId="10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/>
    </xf>
    <xf numFmtId="0" fontId="19" fillId="10" borderId="11" xfId="0" applyFont="1" applyFill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21" fillId="5" borderId="0" xfId="0" applyFont="1" applyFill="1"/>
    <xf numFmtId="0" fontId="28" fillId="5" borderId="0" xfId="0" applyFont="1" applyFill="1"/>
    <xf numFmtId="0" fontId="29" fillId="5" borderId="0" xfId="0" applyFont="1" applyFill="1"/>
    <xf numFmtId="0" fontId="30" fillId="11" borderId="0" xfId="0" applyFont="1" applyFill="1"/>
    <xf numFmtId="1" fontId="8" fillId="11" borderId="0" xfId="0" applyNumberFormat="1" applyFont="1" applyFill="1"/>
    <xf numFmtId="1" fontId="14" fillId="0" borderId="0" xfId="0" applyNumberFormat="1" applyFont="1"/>
    <xf numFmtId="1" fontId="22" fillId="0" borderId="0" xfId="0" applyNumberFormat="1" applyFont="1"/>
    <xf numFmtId="0" fontId="31" fillId="0" borderId="0" xfId="0" applyFont="1" applyAlignment="1">
      <alignment wrapText="1"/>
    </xf>
    <xf numFmtId="0" fontId="12" fillId="0" borderId="0" xfId="0" applyFont="1"/>
    <xf numFmtId="0" fontId="1" fillId="0" borderId="0" xfId="0" applyFont="1" applyAlignment="1">
      <alignment horizontal="left"/>
    </xf>
    <xf numFmtId="0" fontId="32" fillId="0" borderId="0" xfId="0" applyFont="1" applyAlignment="1">
      <alignment horizontal="left" vertical="center" readingOrder="1"/>
    </xf>
    <xf numFmtId="1" fontId="33" fillId="0" borderId="0" xfId="0" applyNumberFormat="1" applyFont="1"/>
    <xf numFmtId="0" fontId="1" fillId="2" borderId="0" xfId="0" applyFont="1" applyFill="1"/>
    <xf numFmtId="0" fontId="1" fillId="0" borderId="0" xfId="0" applyFont="1"/>
    <xf numFmtId="0" fontId="1" fillId="5" borderId="0" xfId="0" applyFont="1" applyFill="1"/>
    <xf numFmtId="0" fontId="1" fillId="5" borderId="0" xfId="0" applyFont="1" applyFill="1" applyAlignment="1">
      <alignment horizontal="center"/>
    </xf>
    <xf numFmtId="1" fontId="1" fillId="0" borderId="0" xfId="0" applyNumberFormat="1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/>
    </xf>
    <xf numFmtId="1" fontId="7" fillId="5" borderId="0" xfId="0" applyNumberFormat="1" applyFont="1" applyFill="1"/>
    <xf numFmtId="1" fontId="7" fillId="0" borderId="0" xfId="0" applyNumberFormat="1" applyFont="1"/>
    <xf numFmtId="1" fontId="20" fillId="5" borderId="0" xfId="0" applyNumberFormat="1" applyFont="1" applyFill="1"/>
    <xf numFmtId="0" fontId="18" fillId="3" borderId="1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0" fillId="0" borderId="0" xfId="0" applyFont="1" applyAlignment="1">
      <alignment horizontal="center" vertical="center"/>
    </xf>
  </cellXfs>
  <cellStyles count="2">
    <cellStyle name="Hyperkobling" xfId="1" builtinId="8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678258967629053E-2"/>
          <c:y val="0.13320100612423447"/>
          <c:w val="0.75206984126984144"/>
          <c:h val="0.75676764362787985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cat>
            <c:numRef>
              <c:f>Kraftpriser_Europa!$K$20:$K$25</c:f>
              <c:numCache>
                <c:formatCode>General</c:formatCode>
                <c:ptCount val="6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Kraftpriser_Europa!$O$20:$O$25</c:f>
              <c:numCache>
                <c:formatCode>0</c:formatCode>
                <c:ptCount val="6"/>
                <c:pt idx="0">
                  <c:v>0</c:v>
                </c:pt>
                <c:pt idx="1">
                  <c:v>144</c:v>
                </c:pt>
                <c:pt idx="2">
                  <c:v>100</c:v>
                </c:pt>
                <c:pt idx="3">
                  <c:v>68</c:v>
                </c:pt>
                <c:pt idx="4">
                  <c:v>51</c:v>
                </c:pt>
                <c:pt idx="5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A-4256-9226-69D69F0B7D9E}"/>
            </c:ext>
          </c:extLst>
        </c:ser>
        <c:ser>
          <c:idx val="2"/>
          <c:order val="1"/>
          <c:tx>
            <c:strRef>
              <c:f>Kraftpriser_Europa!$P$19</c:f>
              <c:strCache>
                <c:ptCount val="1"/>
                <c:pt idx="0">
                  <c:v>Lav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2A-4256-9226-69D69F0B7D9E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A-4256-9226-69D69F0B7D9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2A-4256-9226-69D69F0B7D9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D2A-4256-9226-69D69F0B7D9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2A-4256-9226-69D69F0B7D9E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D2A-4256-9226-69D69F0B7D9E}"/>
              </c:ext>
            </c:extLst>
          </c:dPt>
          <c:cat>
            <c:numRef>
              <c:f>Kraftpriser_Europa!$K$20:$K$25</c:f>
              <c:numCache>
                <c:formatCode>General</c:formatCode>
                <c:ptCount val="6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Kraftpriser_Europa!$P$20:$P$25</c:f>
              <c:numCache>
                <c:formatCode>0</c:formatCode>
                <c:ptCount val="6"/>
                <c:pt idx="0">
                  <c:v>229.5</c:v>
                </c:pt>
                <c:pt idx="1">
                  <c:v>93.5</c:v>
                </c:pt>
                <c:pt idx="2">
                  <c:v>70.5</c:v>
                </c:pt>
                <c:pt idx="3">
                  <c:v>40.5</c:v>
                </c:pt>
                <c:pt idx="4">
                  <c:v>30.5</c:v>
                </c:pt>
                <c:pt idx="5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2A-4256-9226-69D69F0B7D9E}"/>
            </c:ext>
          </c:extLst>
        </c:ser>
        <c:ser>
          <c:idx val="3"/>
          <c:order val="2"/>
          <c:tx>
            <c:strRef>
              <c:f>Kraftpriser_Europa!$Q$19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ysClr val="windowText" lastClr="000000"/>
            </a:solidFill>
            <a:ln w="0">
              <a:noFill/>
            </a:ln>
            <a:effectLst/>
          </c:spPr>
          <c:invertIfNegative val="0"/>
          <c:cat>
            <c:numRef>
              <c:f>Kraftpriser_Europa!$K$20:$K$25</c:f>
              <c:numCache>
                <c:formatCode>General</c:formatCode>
                <c:ptCount val="6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Kraftpriser_Europa!$Q$20:$Q$25</c:f>
              <c:numCache>
                <c:formatCode>0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2A-4256-9226-69D69F0B7D9E}"/>
            </c:ext>
          </c:extLst>
        </c:ser>
        <c:ser>
          <c:idx val="4"/>
          <c:order val="3"/>
          <c:tx>
            <c:strRef>
              <c:f>Kraftpriser_Europa!$R$19</c:f>
              <c:strCache>
                <c:ptCount val="1"/>
                <c:pt idx="0">
                  <c:v>Høy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6D2A-4256-9226-69D69F0B7D9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D2A-4256-9226-69D69F0B7D9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6D2A-4256-9226-69D69F0B7D9E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6D2A-4256-9226-69D69F0B7D9E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6D2A-4256-9226-69D69F0B7D9E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D2A-4256-9226-69D69F0B7D9E}"/>
              </c:ext>
            </c:extLst>
          </c:dPt>
          <c:cat>
            <c:numRef>
              <c:f>Kraftpriser_Europa!$K$20:$K$25</c:f>
              <c:numCache>
                <c:formatCode>General</c:formatCode>
                <c:ptCount val="6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Kraftpriser_Europa!$R$20:$R$25</c:f>
              <c:numCache>
                <c:formatCode>0</c:formatCode>
                <c:ptCount val="6"/>
                <c:pt idx="0">
                  <c:v>-239.5</c:v>
                </c:pt>
                <c:pt idx="1">
                  <c:v>100.5</c:v>
                </c:pt>
                <c:pt idx="2">
                  <c:v>67.5</c:v>
                </c:pt>
                <c:pt idx="3">
                  <c:v>41.5</c:v>
                </c:pt>
                <c:pt idx="4">
                  <c:v>31.5</c:v>
                </c:pt>
                <c:pt idx="5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D2A-4256-9226-69D69F0B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678258967629053E-2"/>
          <c:y val="0.13320100612423447"/>
          <c:w val="0.74438812264947352"/>
          <c:h val="0.75676764362787985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cat>
            <c:strRef>
              <c:f>Kraftpriser_Norden!$K$20:$K$25</c:f>
              <c:strCache>
                <c:ptCount val="6"/>
                <c:pt idx="0">
                  <c:v>2022*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strCache>
            </c:strRef>
          </c:cat>
          <c:val>
            <c:numRef>
              <c:f>Kraftpriser_Norden!$O$20:$O$25</c:f>
              <c:numCache>
                <c:formatCode>0</c:formatCode>
                <c:ptCount val="6"/>
                <c:pt idx="0">
                  <c:v>0</c:v>
                </c:pt>
                <c:pt idx="1">
                  <c:v>82.224628235775128</c:v>
                </c:pt>
                <c:pt idx="2">
                  <c:v>60.05885903351232</c:v>
                </c:pt>
                <c:pt idx="3">
                  <c:v>45.448977218229309</c:v>
                </c:pt>
                <c:pt idx="4">
                  <c:v>33.877895895501545</c:v>
                </c:pt>
                <c:pt idx="5">
                  <c:v>39.011337749841793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F-4E1C-8FD5-44C2E8D45450}"/>
            </c:ext>
          </c:extLst>
        </c:ser>
        <c:ser>
          <c:idx val="2"/>
          <c:order val="1"/>
          <c:tx>
            <c:strRef>
              <c:f>Kraftpriser_Norden!$P$19</c:f>
              <c:strCache>
                <c:ptCount val="1"/>
                <c:pt idx="0">
                  <c:v>Lav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44F-4E1C-8FD5-44C2E8D45450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4F-4E1C-8FD5-44C2E8D45450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44F-4E1C-8FD5-44C2E8D45450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44F-4E1C-8FD5-44C2E8D45450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4F-4E1C-8FD5-44C2E8D45450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4F-4E1C-8FD5-44C2E8D45450}"/>
              </c:ext>
            </c:extLst>
          </c:dPt>
          <c:cat>
            <c:strRef>
              <c:f>Kraftpriser_Norden!$K$20:$K$25</c:f>
              <c:strCache>
                <c:ptCount val="6"/>
                <c:pt idx="0">
                  <c:v>2022*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strCache>
            </c:strRef>
          </c:cat>
          <c:val>
            <c:numRef>
              <c:f>Kraftpriser_Norden!$P$20:$P$25</c:f>
              <c:numCache>
                <c:formatCode>0</c:formatCode>
                <c:ptCount val="6"/>
                <c:pt idx="0">
                  <c:v>215.73510349554462</c:v>
                </c:pt>
                <c:pt idx="1">
                  <c:v>46.433920121269011</c:v>
                </c:pt>
                <c:pt idx="2">
                  <c:v>33.368852566665311</c:v>
                </c:pt>
                <c:pt idx="3">
                  <c:v>19.27014720718882</c:v>
                </c:pt>
                <c:pt idx="4">
                  <c:v>14.962271225928106</c:v>
                </c:pt>
                <c:pt idx="5">
                  <c:v>14.332185704872145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44F-4E1C-8FD5-44C2E8D45450}"/>
            </c:ext>
          </c:extLst>
        </c:ser>
        <c:ser>
          <c:idx val="3"/>
          <c:order val="2"/>
          <c:tx>
            <c:strRef>
              <c:f>Kraftpriser_Norden!$Q$19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ysClr val="windowText" lastClr="000000"/>
            </a:solidFill>
            <a:ln w="0">
              <a:noFill/>
            </a:ln>
            <a:effectLst/>
          </c:spPr>
          <c:invertIfNegative val="0"/>
          <c:cat>
            <c:strRef>
              <c:f>Kraftpriser_Norden!$K$20:$K$25</c:f>
              <c:strCache>
                <c:ptCount val="6"/>
                <c:pt idx="0">
                  <c:v>2022*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strCache>
            </c:strRef>
          </c:cat>
          <c:val>
            <c:numRef>
              <c:f>Kraftpriser_Norden!$Q$20:$Q$25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44F-4E1C-8FD5-44C2E8D45450}"/>
            </c:ext>
          </c:extLst>
        </c:ser>
        <c:ser>
          <c:idx val="4"/>
          <c:order val="3"/>
          <c:tx>
            <c:strRef>
              <c:f>Kraftpriser_Norden!$R$19</c:f>
              <c:strCache>
                <c:ptCount val="1"/>
                <c:pt idx="0">
                  <c:v>Høy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44F-4E1C-8FD5-44C2E8D4545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44F-4E1C-8FD5-44C2E8D45450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44F-4E1C-8FD5-44C2E8D45450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944F-4E1C-8FD5-44C2E8D45450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44F-4E1C-8FD5-44C2E8D45450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44F-4E1C-8FD5-44C2E8D45450}"/>
              </c:ext>
            </c:extLst>
          </c:dPt>
          <c:cat>
            <c:strRef>
              <c:f>Kraftpriser_Norden!$K$20:$K$25</c:f>
              <c:strCache>
                <c:ptCount val="6"/>
                <c:pt idx="0">
                  <c:v>2022*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strCache>
            </c:strRef>
          </c:cat>
          <c:val>
            <c:numRef>
              <c:f>Kraftpriser_Norden!$R$20:$R$25</c:f>
              <c:numCache>
                <c:formatCode>0</c:formatCode>
                <c:ptCount val="6"/>
                <c:pt idx="0">
                  <c:v>-219.73510349554462</c:v>
                </c:pt>
                <c:pt idx="1">
                  <c:v>32.685235767650454</c:v>
                </c:pt>
                <c:pt idx="2">
                  <c:v>27.790521326868372</c:v>
                </c:pt>
                <c:pt idx="3">
                  <c:v>18.943102376086074</c:v>
                </c:pt>
                <c:pt idx="4">
                  <c:v>12.02969904716894</c:v>
                </c:pt>
                <c:pt idx="5">
                  <c:v>12.046984669226099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44F-4E1C-8FD5-44C2E8D45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28576</xdr:rowOff>
    </xdr:from>
    <xdr:to>
      <xdr:col>7</xdr:col>
      <xdr:colOff>1700735</xdr:colOff>
      <xdr:row>18</xdr:row>
      <xdr:rowOff>228601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D48CEE-C6C4-4E8D-BFA4-BAD4BA76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42951"/>
          <a:ext cx="7034735" cy="396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140185</xdr:colOff>
      <xdr:row>2</xdr:row>
      <xdr:rowOff>94494</xdr:rowOff>
    </xdr:from>
    <xdr:to>
      <xdr:col>14</xdr:col>
      <xdr:colOff>47625</xdr:colOff>
      <xdr:row>16</xdr:row>
      <xdr:rowOff>54489</xdr:rowOff>
    </xdr:to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0F51A61A-D693-434B-A1FC-0EFFA1B71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100">
              <a:solidFill>
                <a:sysClr val="windowText" lastClr="000000"/>
              </a:solidFill>
              <a:latin typeface="+mj-lt"/>
            </a:rPr>
            <a:t>€/MWh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292000</xdr:colOff>
      <xdr:row>3</xdr:row>
      <xdr:rowOff>101821</xdr:rowOff>
    </xdr:from>
    <xdr:to>
      <xdr:col>14</xdr:col>
      <xdr:colOff>192406</xdr:colOff>
      <xdr:row>17</xdr:row>
      <xdr:rowOff>87313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E46D3031-27AF-4A1B-8E33-A0CD960A4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100">
              <a:solidFill>
                <a:sysClr val="windowText" lastClr="000000"/>
              </a:solidFill>
              <a:latin typeface="+mj-lt"/>
            </a:rPr>
            <a:t>€/MWh</a:t>
          </a: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statnett.no/for-aktorer-i-kraftbransjen/planer-og-analyser/kortsiktig-markedsanalyse/" TargetMode="External"/><Relationship Id="rId1" Type="http://schemas.openxmlformats.org/officeDocument/2006/relationships/hyperlink" Target="mailto:Anders.Kringstad@statnett.no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D5:I25"/>
  <sheetViews>
    <sheetView showGridLines="0" tabSelected="1" workbookViewId="0">
      <selection activeCell="F23" sqref="F23"/>
    </sheetView>
  </sheetViews>
  <sheetFormatPr baseColWidth="10" defaultColWidth="11.42578125" defaultRowHeight="18.75" x14ac:dyDescent="0.3"/>
  <cols>
    <col min="8" max="8" width="27.5703125" customWidth="1"/>
    <col min="9" max="9" width="124.85546875" style="11" customWidth="1"/>
  </cols>
  <sheetData>
    <row r="5" spans="4:9" x14ac:dyDescent="0.3">
      <c r="I5" s="11" t="s">
        <v>0</v>
      </c>
    </row>
    <row r="7" spans="4:9" x14ac:dyDescent="0.3">
      <c r="I7" s="12" t="s">
        <v>1</v>
      </c>
    </row>
    <row r="8" spans="4:9" ht="15" x14ac:dyDescent="0.25">
      <c r="I8" s="29"/>
    </row>
    <row r="9" spans="4:9" ht="37.5" x14ac:dyDescent="0.25">
      <c r="I9" s="32" t="s">
        <v>79</v>
      </c>
    </row>
    <row r="11" spans="4:9" x14ac:dyDescent="0.3">
      <c r="I11" s="11" t="s">
        <v>2</v>
      </c>
    </row>
    <row r="12" spans="4:9" x14ac:dyDescent="0.3">
      <c r="I12" s="12" t="s">
        <v>3</v>
      </c>
    </row>
    <row r="14" spans="4:9" x14ac:dyDescent="0.3">
      <c r="D14" s="10"/>
      <c r="I14" s="11" t="s">
        <v>4</v>
      </c>
    </row>
    <row r="15" spans="4:9" x14ac:dyDescent="0.3">
      <c r="I15" s="12" t="s">
        <v>5</v>
      </c>
    </row>
    <row r="16" spans="4:9" x14ac:dyDescent="0.3">
      <c r="I16" s="12" t="s">
        <v>6</v>
      </c>
    </row>
    <row r="17" spans="8:9" x14ac:dyDescent="0.3">
      <c r="I17" s="12" t="s">
        <v>7</v>
      </c>
    </row>
    <row r="18" spans="8:9" x14ac:dyDescent="0.3">
      <c r="I18" s="12" t="s">
        <v>8</v>
      </c>
    </row>
    <row r="22" spans="8:9" ht="21" x14ac:dyDescent="0.35">
      <c r="I22" s="83"/>
    </row>
    <row r="25" spans="8:9" x14ac:dyDescent="0.3">
      <c r="H25" s="84"/>
    </row>
  </sheetData>
  <hyperlinks>
    <hyperlink ref="I12" r:id="rId1" xr:uid="{00000000-0004-0000-0000-000000000000}"/>
    <hyperlink ref="I15" location="'Brenselspriser og CO2'!A1" display="Brensels- og CO2-priser" xr:uid="{00000000-0004-0000-0000-000002000000}"/>
    <hyperlink ref="I16" location="Kraftpriser_Europa!A1" display="Kraftpriser, Europa" xr:uid="{70B1EC05-1F9F-46C2-B4E5-6CEA92A91A1B}"/>
    <hyperlink ref="I17" location="Kraftpriser_Norden!A1" display="Kraftpriser, Norden" xr:uid="{E70CF0B8-7DE3-4D45-A126-CF342E4CE948}"/>
    <hyperlink ref="I7" r:id="rId2" xr:uid="{C6C8D59E-B0E0-49E1-BB9B-1CC27F82BD8C}"/>
    <hyperlink ref="I18" location="'Forbruk og produksjon Norden'!A1" display="Forbruk og produksjon, Norden" xr:uid="{6110270E-7B45-45A6-AC29-59AF14DE8640}"/>
  </hyperlinks>
  <pageMargins left="0.7" right="0.7" top="0.75" bottom="0.75" header="0.3" footer="0.3"/>
  <pageSetup paperSize="9" orientation="portrait" r:id="rId3"/>
  <headerFooter>
    <oddHeader>&amp;L&amp;"Calibri"&amp;10&amp;K000000Åpen informasjon / Public information&amp;1#</oddHead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8"/>
  <sheetViews>
    <sheetView showGridLines="0" topLeftCell="A13" zoomScaleNormal="100" workbookViewId="0">
      <selection activeCell="G31" sqref="G31"/>
    </sheetView>
  </sheetViews>
  <sheetFormatPr baseColWidth="10" defaultColWidth="11.42578125" defaultRowHeight="15" x14ac:dyDescent="0.25"/>
  <cols>
    <col min="1" max="3" width="9.42578125" style="4" customWidth="1"/>
    <col min="4" max="4" width="13" style="4" customWidth="1"/>
    <col min="5" max="18" width="9.140625" style="4" customWidth="1"/>
    <col min="19" max="22" width="9.140625" customWidth="1"/>
  </cols>
  <sheetData>
    <row r="1" spans="1:22" x14ac:dyDescent="0.25">
      <c r="A1" s="88"/>
      <c r="B1" s="88"/>
      <c r="C1" s="88"/>
      <c r="D1" s="88"/>
      <c r="E1" s="88"/>
      <c r="F1" s="88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</row>
    <row r="2" spans="1:22" ht="23.25" x14ac:dyDescent="0.35">
      <c r="A2" s="88"/>
      <c r="B2" s="1" t="s">
        <v>5</v>
      </c>
      <c r="C2" s="1"/>
      <c r="D2" s="88"/>
      <c r="E2" s="88"/>
      <c r="F2" s="88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</row>
    <row r="3" spans="1:22" ht="18.75" x14ac:dyDescent="0.3">
      <c r="A3" s="88"/>
      <c r="B3" s="2" t="s">
        <v>9</v>
      </c>
      <c r="C3" s="2"/>
      <c r="D3" s="88"/>
      <c r="E3" s="88"/>
      <c r="F3" s="88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1:22" x14ac:dyDescent="0.25">
      <c r="A4" s="88"/>
      <c r="B4" s="3" t="s">
        <v>10</v>
      </c>
      <c r="C4" s="3"/>
      <c r="D4" s="88"/>
      <c r="E4" s="88"/>
      <c r="F4" s="88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</row>
    <row r="5" spans="1:22" x14ac:dyDescent="0.25">
      <c r="A5" s="88"/>
      <c r="B5" s="3"/>
      <c r="C5" s="3"/>
      <c r="D5" s="88"/>
      <c r="E5" s="88"/>
      <c r="F5" s="88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</row>
    <row r="6" spans="1:22" x14ac:dyDescent="0.25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</row>
    <row r="7" spans="1:22" ht="15.75" thickBot="1" x14ac:dyDescent="0.3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</row>
    <row r="8" spans="1:22" ht="15.75" thickBot="1" x14ac:dyDescent="0.3">
      <c r="A8" s="89"/>
      <c r="B8" s="6"/>
      <c r="C8" s="6"/>
      <c r="D8" s="7"/>
      <c r="E8" s="71"/>
      <c r="F8" s="72">
        <v>2022</v>
      </c>
      <c r="G8" s="72"/>
      <c r="H8" s="73"/>
      <c r="I8" s="72">
        <v>2023</v>
      </c>
      <c r="J8" s="72"/>
      <c r="K8" s="73"/>
      <c r="L8" s="72">
        <v>2024</v>
      </c>
      <c r="M8" s="72"/>
      <c r="N8" s="73"/>
      <c r="O8" s="72">
        <v>2025</v>
      </c>
      <c r="P8" s="74"/>
      <c r="Q8" s="73"/>
      <c r="R8" s="72">
        <v>2026</v>
      </c>
      <c r="S8" s="74"/>
      <c r="T8" s="73"/>
      <c r="U8" s="72">
        <v>2027</v>
      </c>
      <c r="V8" s="74"/>
    </row>
    <row r="9" spans="1:22" ht="15.75" thickBot="1" x14ac:dyDescent="0.3">
      <c r="A9" s="89"/>
      <c r="B9" s="6"/>
      <c r="C9" s="6"/>
      <c r="D9" s="7"/>
      <c r="E9" s="33" t="s">
        <v>11</v>
      </c>
      <c r="F9" s="34" t="s">
        <v>12</v>
      </c>
      <c r="G9" s="35" t="s">
        <v>13</v>
      </c>
      <c r="H9" s="17" t="s">
        <v>11</v>
      </c>
      <c r="I9" s="18" t="s">
        <v>12</v>
      </c>
      <c r="J9" s="20" t="s">
        <v>13</v>
      </c>
      <c r="K9" s="19" t="s">
        <v>11</v>
      </c>
      <c r="L9" s="18" t="s">
        <v>12</v>
      </c>
      <c r="M9" s="19" t="s">
        <v>13</v>
      </c>
      <c r="N9" s="17" t="s">
        <v>11</v>
      </c>
      <c r="O9" s="18" t="s">
        <v>12</v>
      </c>
      <c r="P9" s="20" t="s">
        <v>13</v>
      </c>
      <c r="Q9" s="17" t="s">
        <v>11</v>
      </c>
      <c r="R9" s="18" t="s">
        <v>12</v>
      </c>
      <c r="S9" s="20" t="s">
        <v>13</v>
      </c>
      <c r="T9" s="17" t="s">
        <v>11</v>
      </c>
      <c r="U9" s="18" t="s">
        <v>12</v>
      </c>
      <c r="V9" s="20" t="s">
        <v>13</v>
      </c>
    </row>
    <row r="10" spans="1:22" x14ac:dyDescent="0.25">
      <c r="A10" s="89"/>
      <c r="B10" s="98" t="s">
        <v>9</v>
      </c>
      <c r="C10" s="37" t="s">
        <v>14</v>
      </c>
      <c r="D10" s="25" t="s">
        <v>15</v>
      </c>
      <c r="E10" s="23"/>
      <c r="F10" s="24">
        <v>135</v>
      </c>
      <c r="G10" s="25"/>
      <c r="H10" s="23">
        <v>70</v>
      </c>
      <c r="I10" s="24">
        <v>140</v>
      </c>
      <c r="J10" s="25">
        <v>225</v>
      </c>
      <c r="K10" s="23">
        <v>50</v>
      </c>
      <c r="L10" s="24">
        <v>110</v>
      </c>
      <c r="M10" s="25">
        <v>170</v>
      </c>
      <c r="N10" s="23">
        <v>35</v>
      </c>
      <c r="O10" s="24">
        <v>75</v>
      </c>
      <c r="P10" s="25">
        <v>115</v>
      </c>
      <c r="Q10" s="23">
        <v>20</v>
      </c>
      <c r="R10" s="24">
        <v>50</v>
      </c>
      <c r="S10" s="25">
        <v>90</v>
      </c>
      <c r="T10" s="23">
        <v>20</v>
      </c>
      <c r="U10" s="24">
        <v>45</v>
      </c>
      <c r="V10" s="25">
        <v>85</v>
      </c>
    </row>
    <row r="11" spans="1:22" x14ac:dyDescent="0.25">
      <c r="A11" s="89"/>
      <c r="B11" s="99"/>
      <c r="C11" s="36" t="s">
        <v>16</v>
      </c>
      <c r="D11" s="21" t="s">
        <v>15</v>
      </c>
      <c r="E11" s="26"/>
      <c r="F11" s="62">
        <v>102</v>
      </c>
      <c r="G11" s="21"/>
      <c r="H11" s="26">
        <v>55</v>
      </c>
      <c r="I11" s="62">
        <v>120</v>
      </c>
      <c r="J11" s="21">
        <v>200</v>
      </c>
      <c r="K11" s="26">
        <v>50</v>
      </c>
      <c r="L11" s="62">
        <v>110</v>
      </c>
      <c r="M11" s="21">
        <v>170</v>
      </c>
      <c r="N11" s="26">
        <v>35</v>
      </c>
      <c r="O11" s="62">
        <v>75</v>
      </c>
      <c r="P11" s="21">
        <v>115</v>
      </c>
      <c r="Q11" s="26">
        <v>20</v>
      </c>
      <c r="R11" s="62">
        <v>50</v>
      </c>
      <c r="S11" s="21">
        <v>90</v>
      </c>
      <c r="T11" s="26">
        <v>20</v>
      </c>
      <c r="U11" s="62">
        <v>45</v>
      </c>
      <c r="V11" s="21">
        <v>85</v>
      </c>
    </row>
    <row r="12" spans="1:22" x14ac:dyDescent="0.25">
      <c r="A12" s="89"/>
      <c r="B12" s="99"/>
      <c r="C12" s="36" t="s">
        <v>17</v>
      </c>
      <c r="D12" s="21" t="s">
        <v>18</v>
      </c>
      <c r="E12" s="26"/>
      <c r="F12" s="62">
        <v>300</v>
      </c>
      <c r="G12" s="21"/>
      <c r="H12" s="26">
        <v>120</v>
      </c>
      <c r="I12" s="62">
        <v>245</v>
      </c>
      <c r="J12" s="21">
        <v>320</v>
      </c>
      <c r="K12" s="26">
        <v>95</v>
      </c>
      <c r="L12" s="62">
        <v>230</v>
      </c>
      <c r="M12" s="21">
        <v>300</v>
      </c>
      <c r="N12" s="26">
        <v>90</v>
      </c>
      <c r="O12" s="62">
        <v>220</v>
      </c>
      <c r="P12" s="64">
        <v>281.65000000000003</v>
      </c>
      <c r="Q12" s="26">
        <v>85</v>
      </c>
      <c r="R12" s="62">
        <v>190</v>
      </c>
      <c r="S12" s="64">
        <v>229.28000000000003</v>
      </c>
      <c r="T12" s="65">
        <v>80</v>
      </c>
      <c r="U12" s="66">
        <v>145</v>
      </c>
      <c r="V12" s="64">
        <v>181.58000000000004</v>
      </c>
    </row>
    <row r="13" spans="1:22" x14ac:dyDescent="0.25">
      <c r="A13" s="89"/>
      <c r="B13" s="99"/>
      <c r="C13" s="36" t="s">
        <v>19</v>
      </c>
      <c r="D13" s="21" t="s">
        <v>20</v>
      </c>
      <c r="E13" s="26"/>
      <c r="F13" s="62">
        <v>80</v>
      </c>
      <c r="G13" s="21"/>
      <c r="H13" s="26">
        <v>55</v>
      </c>
      <c r="I13" s="62">
        <v>70</v>
      </c>
      <c r="J13" s="21">
        <v>95</v>
      </c>
      <c r="K13" s="26">
        <v>55</v>
      </c>
      <c r="L13" s="62">
        <v>70</v>
      </c>
      <c r="M13" s="21">
        <v>105</v>
      </c>
      <c r="N13" s="26">
        <v>55</v>
      </c>
      <c r="O13" s="62">
        <v>70</v>
      </c>
      <c r="P13" s="21">
        <v>110</v>
      </c>
      <c r="Q13" s="26">
        <v>55</v>
      </c>
      <c r="R13" s="62">
        <v>80</v>
      </c>
      <c r="S13" s="21">
        <v>115</v>
      </c>
      <c r="T13" s="26">
        <v>65</v>
      </c>
      <c r="U13" s="62">
        <v>90</v>
      </c>
      <c r="V13" s="21">
        <v>120</v>
      </c>
    </row>
    <row r="14" spans="1:22" ht="15.75" thickBot="1" x14ac:dyDescent="0.3">
      <c r="A14" s="89"/>
      <c r="B14" s="100"/>
      <c r="C14" s="38" t="s">
        <v>21</v>
      </c>
      <c r="D14" s="20" t="s">
        <v>20</v>
      </c>
      <c r="E14" s="27"/>
      <c r="F14" s="39">
        <v>100</v>
      </c>
      <c r="G14" s="28"/>
      <c r="H14" s="27">
        <v>75</v>
      </c>
      <c r="I14" s="39">
        <v>90</v>
      </c>
      <c r="J14" s="28">
        <v>115</v>
      </c>
      <c r="K14" s="27">
        <v>75</v>
      </c>
      <c r="L14" s="39">
        <v>90</v>
      </c>
      <c r="M14" s="28">
        <v>125</v>
      </c>
      <c r="N14" s="27">
        <v>75</v>
      </c>
      <c r="O14" s="39">
        <v>90</v>
      </c>
      <c r="P14" s="28">
        <v>130</v>
      </c>
      <c r="Q14" s="27">
        <v>75</v>
      </c>
      <c r="R14" s="39">
        <v>100</v>
      </c>
      <c r="S14" s="28">
        <v>135</v>
      </c>
      <c r="T14" s="27">
        <v>85</v>
      </c>
      <c r="U14" s="39">
        <v>110</v>
      </c>
      <c r="V14" s="28">
        <v>140</v>
      </c>
    </row>
    <row r="15" spans="1:22" x14ac:dyDescent="0.25">
      <c r="A15" s="89"/>
      <c r="B15" s="8"/>
      <c r="C15" s="8"/>
      <c r="D15" s="8"/>
      <c r="E15" s="90"/>
      <c r="F15" s="90"/>
      <c r="G15" s="90"/>
      <c r="H15" s="90"/>
      <c r="I15" s="90"/>
      <c r="J15" s="90"/>
      <c r="K15" s="91"/>
      <c r="L15" s="91"/>
      <c r="M15" s="91"/>
      <c r="N15" s="91"/>
      <c r="O15" s="91"/>
      <c r="P15" s="91"/>
      <c r="Q15" s="89"/>
      <c r="R15" s="89"/>
    </row>
    <row r="16" spans="1:22" x14ac:dyDescent="0.25">
      <c r="A16" s="89"/>
      <c r="B16" s="8"/>
      <c r="C16" s="8"/>
      <c r="D16" s="8"/>
      <c r="E16" s="90"/>
      <c r="F16" s="90"/>
      <c r="G16" s="90"/>
      <c r="H16" s="90"/>
      <c r="I16" s="90"/>
      <c r="J16" s="90"/>
      <c r="K16" s="91"/>
      <c r="L16" s="91"/>
      <c r="M16" s="91"/>
      <c r="N16" s="91"/>
      <c r="O16" s="91"/>
      <c r="P16" s="91"/>
      <c r="Q16" s="89"/>
      <c r="R16" s="89"/>
    </row>
    <row r="17" spans="2:16" ht="15.75" x14ac:dyDescent="0.25">
      <c r="B17" s="8"/>
      <c r="C17" s="36">
        <v>8.14</v>
      </c>
      <c r="D17" s="22" t="s">
        <v>22</v>
      </c>
      <c r="E17" s="89"/>
      <c r="F17" s="89"/>
      <c r="G17" s="89"/>
      <c r="H17" s="89"/>
      <c r="I17" s="9"/>
      <c r="J17" s="89"/>
      <c r="K17" s="89"/>
      <c r="L17" s="89"/>
      <c r="M17" s="89"/>
      <c r="N17" s="89"/>
      <c r="O17" s="9"/>
      <c r="P17" s="90"/>
    </row>
    <row r="18" spans="2:16" x14ac:dyDescent="0.25">
      <c r="B18" s="89"/>
      <c r="C18" s="63">
        <v>1</v>
      </c>
      <c r="D18" s="22" t="s">
        <v>23</v>
      </c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</row>
  </sheetData>
  <mergeCells count="1">
    <mergeCell ref="B10:B14"/>
  </mergeCell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4538-D93D-4529-9293-DC189EFF95E9}">
  <dimension ref="A1:Y61"/>
  <sheetViews>
    <sheetView showGridLines="0" topLeftCell="B1" zoomScaleNormal="100" workbookViewId="0">
      <selection activeCell="R21" sqref="R21"/>
    </sheetView>
  </sheetViews>
  <sheetFormatPr baseColWidth="10" defaultColWidth="11.42578125" defaultRowHeight="15.75" x14ac:dyDescent="0.25"/>
  <cols>
    <col min="1" max="1" width="13.85546875" style="69" bestFit="1" customWidth="1"/>
    <col min="2" max="2" width="11.42578125" style="69"/>
    <col min="3" max="8" width="8.7109375" style="69" customWidth="1"/>
    <col min="9" max="9" width="14.28515625" style="69" customWidth="1"/>
    <col min="10" max="10" width="11.42578125" style="69"/>
    <col min="11" max="11" width="8.140625" style="69" customWidth="1"/>
    <col min="12" max="14" width="19.7109375" style="69" customWidth="1"/>
    <col min="15" max="21" width="11.42578125" style="69"/>
    <col min="23" max="23" width="13" style="13" customWidth="1"/>
    <col min="24" max="24" width="11.42578125" style="31"/>
  </cols>
  <sheetData>
    <row r="1" spans="1:25" x14ac:dyDescent="0.25">
      <c r="A1" s="88"/>
      <c r="B1" s="88"/>
      <c r="C1" s="88"/>
      <c r="D1" s="88"/>
      <c r="E1" s="88"/>
      <c r="F1" s="88"/>
      <c r="G1" s="88"/>
      <c r="H1" s="88"/>
      <c r="I1" s="88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5" ht="23.25" x14ac:dyDescent="0.35">
      <c r="A2" s="88"/>
      <c r="B2" s="1" t="s">
        <v>24</v>
      </c>
      <c r="C2" s="88"/>
      <c r="D2" s="88"/>
      <c r="E2" s="88"/>
      <c r="F2" s="88"/>
      <c r="G2" s="88"/>
      <c r="H2" s="88"/>
      <c r="I2" s="8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X2" s="70"/>
    </row>
    <row r="3" spans="1:25" ht="18.75" x14ac:dyDescent="0.3">
      <c r="A3" s="88"/>
      <c r="B3" s="2" t="s">
        <v>25</v>
      </c>
      <c r="C3" s="88"/>
      <c r="D3" s="88"/>
      <c r="E3" s="5"/>
      <c r="F3" s="88"/>
      <c r="G3" s="88"/>
      <c r="H3" s="88"/>
      <c r="I3" s="8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X3" s="70"/>
    </row>
    <row r="4" spans="1:25" x14ac:dyDescent="0.25">
      <c r="A4" s="88"/>
      <c r="B4" s="3" t="s">
        <v>26</v>
      </c>
      <c r="C4" s="88"/>
      <c r="D4" s="88"/>
      <c r="E4" s="88"/>
      <c r="F4" s="88"/>
      <c r="G4" s="88"/>
      <c r="H4" s="88"/>
      <c r="I4" s="88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31"/>
      <c r="W4" s="70"/>
      <c r="X4" s="70"/>
      <c r="Y4" s="31"/>
    </row>
    <row r="5" spans="1:25" x14ac:dyDescent="0.25">
      <c r="A5" s="88"/>
      <c r="B5" s="88"/>
      <c r="C5" s="88"/>
      <c r="D5" s="88"/>
      <c r="E5" s="88"/>
      <c r="F5" s="88"/>
      <c r="G5" s="88"/>
      <c r="H5" s="88"/>
      <c r="I5" s="88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31"/>
      <c r="W5" s="70"/>
      <c r="X5" s="70"/>
      <c r="Y5" s="31"/>
    </row>
    <row r="6" spans="1:25" x14ac:dyDescent="0.25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31"/>
      <c r="W6" s="70"/>
      <c r="X6" s="70"/>
      <c r="Y6" s="31"/>
    </row>
    <row r="7" spans="1:25" x14ac:dyDescent="0.2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31"/>
      <c r="W7" s="70"/>
      <c r="X7" s="70"/>
      <c r="Y7" s="31"/>
    </row>
    <row r="8" spans="1:25" x14ac:dyDescent="0.25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31"/>
      <c r="W8" s="70"/>
      <c r="X8" s="70"/>
      <c r="Y8" s="31"/>
    </row>
    <row r="9" spans="1:25" x14ac:dyDescent="0.25">
      <c r="A9" s="89"/>
      <c r="B9" s="89"/>
      <c r="C9" s="89"/>
      <c r="D9" s="89"/>
      <c r="E9" s="89"/>
      <c r="F9" s="89"/>
      <c r="G9" s="89"/>
      <c r="H9" s="89"/>
      <c r="I9" s="89"/>
      <c r="J9" s="101" t="s">
        <v>27</v>
      </c>
      <c r="K9" s="101"/>
      <c r="L9" s="89"/>
      <c r="M9" s="89"/>
      <c r="N9" s="89"/>
      <c r="O9" s="89"/>
      <c r="P9" s="89"/>
      <c r="Q9" s="89"/>
      <c r="R9" s="89"/>
      <c r="S9" s="89"/>
      <c r="T9" s="89"/>
      <c r="U9" s="89"/>
      <c r="V9" s="31"/>
      <c r="W9" s="70"/>
      <c r="X9" s="70"/>
      <c r="Y9" s="31"/>
    </row>
    <row r="10" spans="1:25" x14ac:dyDescent="0.25">
      <c r="A10" s="89"/>
      <c r="B10" s="89"/>
      <c r="C10" s="16">
        <v>2022</v>
      </c>
      <c r="D10" s="16">
        <v>2023</v>
      </c>
      <c r="E10" s="16">
        <v>2024</v>
      </c>
      <c r="F10" s="16">
        <v>2025</v>
      </c>
      <c r="G10" s="16">
        <v>2026</v>
      </c>
      <c r="H10" s="16">
        <v>2027</v>
      </c>
      <c r="I10" s="89"/>
      <c r="J10" s="102" t="s">
        <v>28</v>
      </c>
      <c r="K10" s="102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30"/>
      <c r="W10" s="30"/>
      <c r="X10" s="70"/>
      <c r="Y10" s="30"/>
    </row>
    <row r="11" spans="1:25" x14ac:dyDescent="0.25">
      <c r="A11" s="89" t="s">
        <v>29</v>
      </c>
      <c r="B11" s="89" t="s">
        <v>12</v>
      </c>
      <c r="C11" s="92">
        <v>283</v>
      </c>
      <c r="D11" s="92">
        <v>256</v>
      </c>
      <c r="E11" s="92">
        <v>192</v>
      </c>
      <c r="F11" s="92">
        <v>116</v>
      </c>
      <c r="G11" s="92">
        <v>80</v>
      </c>
      <c r="H11" s="92">
        <v>71</v>
      </c>
      <c r="I11" s="89"/>
      <c r="J11" s="102"/>
      <c r="K11" s="102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30"/>
      <c r="W11" s="30"/>
      <c r="X11" s="70"/>
      <c r="Y11" s="30"/>
    </row>
    <row r="12" spans="1:25" x14ac:dyDescent="0.25">
      <c r="A12" s="89" t="s">
        <v>29</v>
      </c>
      <c r="B12" s="89" t="s">
        <v>13</v>
      </c>
      <c r="C12" s="92"/>
      <c r="D12" s="92">
        <v>374</v>
      </c>
      <c r="E12" s="92">
        <v>277</v>
      </c>
      <c r="F12" s="92">
        <v>168</v>
      </c>
      <c r="G12" s="92">
        <v>120</v>
      </c>
      <c r="H12" s="92">
        <v>103</v>
      </c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30"/>
      <c r="W12" s="30"/>
      <c r="X12" s="13"/>
      <c r="Y12" s="30"/>
    </row>
    <row r="13" spans="1:25" x14ac:dyDescent="0.25">
      <c r="A13" s="89" t="s">
        <v>29</v>
      </c>
      <c r="B13" s="89" t="s">
        <v>11</v>
      </c>
      <c r="C13" s="92"/>
      <c r="D13" s="92">
        <v>149</v>
      </c>
      <c r="E13" s="92">
        <v>107</v>
      </c>
      <c r="F13" s="92">
        <v>70</v>
      </c>
      <c r="G13" s="92">
        <v>46</v>
      </c>
      <c r="H13" s="92">
        <v>46</v>
      </c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30"/>
      <c r="W13" s="30"/>
      <c r="X13" s="13"/>
      <c r="Y13" s="30"/>
    </row>
    <row r="14" spans="1:25" x14ac:dyDescent="0.25">
      <c r="A14" s="89" t="s">
        <v>28</v>
      </c>
      <c r="B14" s="89" t="s">
        <v>12</v>
      </c>
      <c r="C14" s="92">
        <v>232</v>
      </c>
      <c r="D14" s="92">
        <v>240</v>
      </c>
      <c r="E14" s="92">
        <v>173</v>
      </c>
      <c r="F14" s="92">
        <v>111</v>
      </c>
      <c r="G14" s="92">
        <v>84</v>
      </c>
      <c r="H14" s="92">
        <v>80</v>
      </c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30"/>
      <c r="W14" s="30"/>
      <c r="X14" s="13" t="s">
        <v>28</v>
      </c>
      <c r="Y14" s="30"/>
    </row>
    <row r="15" spans="1:25" x14ac:dyDescent="0.25">
      <c r="A15" s="89" t="s">
        <v>28</v>
      </c>
      <c r="B15" s="89" t="s">
        <v>13</v>
      </c>
      <c r="C15" s="92"/>
      <c r="D15" s="92">
        <v>348</v>
      </c>
      <c r="E15" s="92">
        <v>248</v>
      </c>
      <c r="F15" s="92">
        <v>160</v>
      </c>
      <c r="G15" s="92">
        <v>123</v>
      </c>
      <c r="H15" s="92">
        <v>112</v>
      </c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30"/>
      <c r="W15" s="30"/>
      <c r="X15" s="13" t="s">
        <v>30</v>
      </c>
      <c r="Y15" s="30"/>
    </row>
    <row r="16" spans="1:25" x14ac:dyDescent="0.25">
      <c r="A16" s="89" t="s">
        <v>28</v>
      </c>
      <c r="B16" s="89" t="s">
        <v>11</v>
      </c>
      <c r="C16" s="92"/>
      <c r="D16" s="92">
        <v>144</v>
      </c>
      <c r="E16" s="92">
        <v>100</v>
      </c>
      <c r="F16" s="92">
        <v>68</v>
      </c>
      <c r="G16" s="92">
        <v>51</v>
      </c>
      <c r="H16" s="92">
        <v>54</v>
      </c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30"/>
      <c r="W16" s="30"/>
      <c r="X16" s="13" t="s">
        <v>31</v>
      </c>
      <c r="Y16" s="30"/>
    </row>
    <row r="17" spans="1:25" x14ac:dyDescent="0.25">
      <c r="A17" s="89" t="s">
        <v>30</v>
      </c>
      <c r="B17" s="89" t="s">
        <v>12</v>
      </c>
      <c r="C17" s="92">
        <v>246</v>
      </c>
      <c r="D17" s="92">
        <v>260</v>
      </c>
      <c r="E17" s="92">
        <v>208</v>
      </c>
      <c r="F17" s="92">
        <v>124</v>
      </c>
      <c r="G17" s="92">
        <v>84</v>
      </c>
      <c r="H17" s="92">
        <v>74</v>
      </c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30"/>
      <c r="W17" s="30"/>
      <c r="X17" s="13" t="s">
        <v>29</v>
      </c>
      <c r="Y17" s="30"/>
    </row>
    <row r="18" spans="1:25" x14ac:dyDescent="0.25">
      <c r="A18" s="89" t="s">
        <v>30</v>
      </c>
      <c r="B18" s="89" t="s">
        <v>13</v>
      </c>
      <c r="C18" s="92"/>
      <c r="D18" s="92">
        <v>386</v>
      </c>
      <c r="E18" s="92">
        <v>298</v>
      </c>
      <c r="F18" s="92">
        <v>179</v>
      </c>
      <c r="G18" s="92">
        <v>129</v>
      </c>
      <c r="H18" s="92">
        <v>112</v>
      </c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30"/>
      <c r="W18" s="30"/>
      <c r="X18" s="13" t="s">
        <v>32</v>
      </c>
      <c r="Y18" s="30"/>
    </row>
    <row r="19" spans="1:25" x14ac:dyDescent="0.25">
      <c r="A19" s="89" t="s">
        <v>30</v>
      </c>
      <c r="B19" s="89" t="s">
        <v>11</v>
      </c>
      <c r="C19" s="92"/>
      <c r="D19" s="92">
        <v>148</v>
      </c>
      <c r="E19" s="92">
        <v>115</v>
      </c>
      <c r="F19" s="92">
        <v>74</v>
      </c>
      <c r="G19" s="92">
        <v>48</v>
      </c>
      <c r="H19" s="92">
        <v>47</v>
      </c>
      <c r="I19" s="89"/>
      <c r="J19" s="93"/>
      <c r="K19" s="89"/>
      <c r="L19" s="94" t="s">
        <v>13</v>
      </c>
      <c r="M19" s="94" t="s">
        <v>12</v>
      </c>
      <c r="N19" s="94" t="s">
        <v>11</v>
      </c>
      <c r="O19" s="95"/>
      <c r="P19" s="96" t="s">
        <v>11</v>
      </c>
      <c r="Q19" s="96" t="s">
        <v>12</v>
      </c>
      <c r="R19" s="96" t="s">
        <v>13</v>
      </c>
      <c r="S19" s="30"/>
      <c r="T19" s="30"/>
      <c r="U19" s="30"/>
      <c r="V19" s="30"/>
      <c r="W19" s="30"/>
      <c r="X19" s="13"/>
      <c r="Y19" s="30"/>
    </row>
    <row r="20" spans="1:25" ht="15.75" customHeight="1" x14ac:dyDescent="0.25">
      <c r="A20" s="89" t="s">
        <v>31</v>
      </c>
      <c r="B20" s="89" t="s">
        <v>12</v>
      </c>
      <c r="C20" s="92">
        <v>235</v>
      </c>
      <c r="D20" s="92">
        <v>235</v>
      </c>
      <c r="E20" s="92">
        <v>165</v>
      </c>
      <c r="F20" s="92">
        <v>105</v>
      </c>
      <c r="G20" s="92">
        <v>78</v>
      </c>
      <c r="H20" s="92">
        <v>71</v>
      </c>
      <c r="I20" s="89"/>
      <c r="J20" s="103" t="s">
        <v>25</v>
      </c>
      <c r="K20" s="89">
        <v>2022</v>
      </c>
      <c r="L20" s="92"/>
      <c r="M20" s="92">
        <f t="shared" ref="M20:M25" ca="1" si="0">IFERROR(OFFSET($B$11, MATCH($J$10,$A$11:$A$129,0)-1+IF(M$19="Høy",1, IF(M$19="Lav",2,0)), MATCH($K20,$C$10:$H$10,0)),"")</f>
        <v>232</v>
      </c>
      <c r="N20" s="92"/>
      <c r="O20" s="97">
        <f t="shared" ref="O20:O25" si="1">N20</f>
        <v>0</v>
      </c>
      <c r="P20" s="97">
        <f ca="1">M20-N20-2.5</f>
        <v>229.5</v>
      </c>
      <c r="Q20" s="97">
        <v>5</v>
      </c>
      <c r="R20" s="97">
        <f ca="1">L20-M20-Q20-2.5</f>
        <v>-239.5</v>
      </c>
      <c r="S20" s="68"/>
      <c r="T20" s="68"/>
      <c r="U20" s="30"/>
      <c r="V20" s="30"/>
      <c r="W20" s="30"/>
      <c r="X20" s="13"/>
      <c r="Y20" s="30"/>
    </row>
    <row r="21" spans="1:25" ht="15.75" customHeight="1" x14ac:dyDescent="0.25">
      <c r="A21" s="89" t="s">
        <v>31</v>
      </c>
      <c r="B21" s="89" t="s">
        <v>13</v>
      </c>
      <c r="C21" s="92"/>
      <c r="D21" s="92">
        <v>346</v>
      </c>
      <c r="E21" s="92">
        <v>239</v>
      </c>
      <c r="F21" s="92">
        <v>150</v>
      </c>
      <c r="G21" s="92">
        <v>114</v>
      </c>
      <c r="H21" s="92">
        <v>101</v>
      </c>
      <c r="I21" s="89"/>
      <c r="J21" s="103"/>
      <c r="K21" s="89">
        <v>2023</v>
      </c>
      <c r="L21" s="92">
        <f ca="1">IFERROR(OFFSET($B$11, MATCH($J$10,$A$11:$A$129,0)-1+IF(L$19="Høy",1, IF(L$19="Lav",2,0)), MATCH($K21,$C$10:$H$10,0)),"")</f>
        <v>348</v>
      </c>
      <c r="M21" s="92">
        <f t="shared" ca="1" si="0"/>
        <v>240</v>
      </c>
      <c r="N21" s="92">
        <f ca="1">IFERROR(OFFSET($B$11, MATCH($J$10,$A$11:$A$129,0)-1+IF(N$19="Høy",1, IF(N$19="Lav",2,0)), MATCH($K21,$C$10:$H$10,0)),"")</f>
        <v>144</v>
      </c>
      <c r="O21" s="97">
        <f t="shared" ca="1" si="1"/>
        <v>144</v>
      </c>
      <c r="P21" s="97">
        <f t="shared" ref="P21:P25" ca="1" si="2">M21-N21-2.5</f>
        <v>93.5</v>
      </c>
      <c r="Q21" s="97">
        <v>5</v>
      </c>
      <c r="R21" s="97">
        <f t="shared" ref="R21:R25" ca="1" si="3">L21-M21-Q21-2.5</f>
        <v>100.5</v>
      </c>
      <c r="S21" s="68"/>
      <c r="T21" s="68"/>
      <c r="U21" s="30"/>
      <c r="V21" s="30"/>
      <c r="W21" s="30"/>
      <c r="X21" s="13"/>
      <c r="Y21" s="30"/>
    </row>
    <row r="22" spans="1:25" x14ac:dyDescent="0.25">
      <c r="A22" s="89" t="s">
        <v>31</v>
      </c>
      <c r="B22" s="89" t="s">
        <v>11</v>
      </c>
      <c r="C22" s="92"/>
      <c r="D22" s="92">
        <v>136</v>
      </c>
      <c r="E22" s="92">
        <v>93</v>
      </c>
      <c r="F22" s="92">
        <v>64</v>
      </c>
      <c r="G22" s="92">
        <v>46</v>
      </c>
      <c r="H22" s="92">
        <v>47</v>
      </c>
      <c r="I22" s="89"/>
      <c r="J22" s="103"/>
      <c r="K22" s="89">
        <v>2024</v>
      </c>
      <c r="L22" s="92">
        <f ca="1">IFERROR(OFFSET($B$11, MATCH($J$10,$A$11:$A$129,0)-1+IF(L$19="Høy",1, IF(L$19="Lav",2,0)), MATCH($K22,$C$10:$H$10,0)),"")</f>
        <v>248</v>
      </c>
      <c r="M22" s="92">
        <f t="shared" ca="1" si="0"/>
        <v>173</v>
      </c>
      <c r="N22" s="92">
        <f ca="1">IFERROR(OFFSET($B$11, MATCH($J$10,$A$11:$A$129,0)-1+IF(N$19="Høy",1, IF(N$19="Lav",2,0)), MATCH($K22,$C$10:$H$10,0)),"")</f>
        <v>100</v>
      </c>
      <c r="O22" s="97">
        <f t="shared" ca="1" si="1"/>
        <v>100</v>
      </c>
      <c r="P22" s="97">
        <f t="shared" ca="1" si="2"/>
        <v>70.5</v>
      </c>
      <c r="Q22" s="97">
        <v>5</v>
      </c>
      <c r="R22" s="97">
        <f t="shared" ca="1" si="3"/>
        <v>67.5</v>
      </c>
      <c r="S22" s="68"/>
      <c r="T22" s="68"/>
      <c r="U22" s="30"/>
      <c r="V22" s="30"/>
      <c r="W22" s="30"/>
      <c r="X22" s="13"/>
      <c r="Y22" s="30"/>
    </row>
    <row r="23" spans="1:25" x14ac:dyDescent="0.25">
      <c r="A23" s="89" t="s">
        <v>32</v>
      </c>
      <c r="B23" s="89" t="s">
        <v>12</v>
      </c>
      <c r="C23" s="92">
        <v>161</v>
      </c>
      <c r="D23" s="92">
        <v>140</v>
      </c>
      <c r="E23" s="92">
        <v>123</v>
      </c>
      <c r="F23" s="92">
        <v>113</v>
      </c>
      <c r="G23" s="92">
        <v>96</v>
      </c>
      <c r="H23" s="92">
        <v>91</v>
      </c>
      <c r="I23" s="89"/>
      <c r="J23" s="103"/>
      <c r="K23" s="89">
        <v>2025</v>
      </c>
      <c r="L23" s="92">
        <f ca="1">IFERROR(OFFSET($B$11, MATCH($J$10,$A$11:$A$129,0)-1+IF(L$19="Høy",1, IF(L$19="Lav",2,0)), MATCH($K23,$C$10:$H$10,0)),"")</f>
        <v>160</v>
      </c>
      <c r="M23" s="92">
        <f t="shared" ca="1" si="0"/>
        <v>111</v>
      </c>
      <c r="N23" s="92">
        <f ca="1">IFERROR(OFFSET($B$11, MATCH($J$10,$A$11:$A$129,0)-1+IF(N$19="Høy",1, IF(N$19="Lav",2,0)), MATCH($K23,$C$10:$H$10,0)),"")</f>
        <v>68</v>
      </c>
      <c r="O23" s="97">
        <f t="shared" ca="1" si="1"/>
        <v>68</v>
      </c>
      <c r="P23" s="97">
        <f t="shared" ca="1" si="2"/>
        <v>40.5</v>
      </c>
      <c r="Q23" s="97">
        <v>5</v>
      </c>
      <c r="R23" s="97">
        <f t="shared" ca="1" si="3"/>
        <v>41.5</v>
      </c>
      <c r="S23" s="68"/>
      <c r="T23" s="68"/>
      <c r="U23" s="30"/>
      <c r="V23" s="30"/>
      <c r="W23" s="30"/>
      <c r="X23" s="30"/>
      <c r="Y23" s="30"/>
    </row>
    <row r="24" spans="1:25" x14ac:dyDescent="0.25">
      <c r="A24" s="89" t="s">
        <v>32</v>
      </c>
      <c r="B24" s="89" t="s">
        <v>13</v>
      </c>
      <c r="C24" s="92"/>
      <c r="D24" s="92">
        <v>185</v>
      </c>
      <c r="E24" s="92">
        <v>171</v>
      </c>
      <c r="F24" s="92">
        <v>162</v>
      </c>
      <c r="G24" s="92">
        <v>133</v>
      </c>
      <c r="H24" s="92">
        <v>121</v>
      </c>
      <c r="I24" s="89"/>
      <c r="J24" s="103"/>
      <c r="K24" s="89">
        <v>2026</v>
      </c>
      <c r="L24" s="92">
        <f ca="1">IFERROR(OFFSET($B$11, MATCH($J$10,$A$11:$A$129,0)-1+IF(L$19="Høy",1, IF(L$19="Lav",2,0)), MATCH($K24,$C$10:$H$10,0)),"")</f>
        <v>123</v>
      </c>
      <c r="M24" s="92">
        <f t="shared" ca="1" si="0"/>
        <v>84</v>
      </c>
      <c r="N24" s="92">
        <f ca="1">IFERROR(OFFSET($B$11, MATCH($J$10,$A$11:$A$129,0)-1+IF(N$19="Høy",1, IF(N$19="Lav",2,0)), MATCH($K24,$C$10:$H$10,0)),"")</f>
        <v>51</v>
      </c>
      <c r="O24" s="97">
        <f t="shared" ca="1" si="1"/>
        <v>51</v>
      </c>
      <c r="P24" s="97">
        <f t="shared" ca="1" si="2"/>
        <v>30.5</v>
      </c>
      <c r="Q24" s="97">
        <v>5</v>
      </c>
      <c r="R24" s="97">
        <f t="shared" ca="1" si="3"/>
        <v>31.5</v>
      </c>
      <c r="S24" s="68"/>
      <c r="T24" s="68"/>
      <c r="U24" s="30"/>
      <c r="V24" s="30"/>
      <c r="W24" s="30"/>
      <c r="X24" s="30"/>
      <c r="Y24" s="30"/>
    </row>
    <row r="25" spans="1:25" x14ac:dyDescent="0.25">
      <c r="A25" s="89" t="s">
        <v>32</v>
      </c>
      <c r="B25" s="89" t="s">
        <v>11</v>
      </c>
      <c r="C25" s="92"/>
      <c r="D25" s="92">
        <v>91</v>
      </c>
      <c r="E25" s="92">
        <v>78</v>
      </c>
      <c r="F25" s="92">
        <v>72</v>
      </c>
      <c r="G25" s="92">
        <v>60</v>
      </c>
      <c r="H25" s="92">
        <v>63</v>
      </c>
      <c r="I25" s="89"/>
      <c r="J25" s="89"/>
      <c r="K25" s="89">
        <v>2027</v>
      </c>
      <c r="L25" s="92">
        <f ca="1">IFERROR(OFFSET($B$11, MATCH($J$10,$A$11:$A$129,0)-1+IF(L$19="Høy",1, IF(L$19="Lav",2,0)), MATCH($K25,$C$10:$H$10,0)),"")</f>
        <v>112</v>
      </c>
      <c r="M25" s="92">
        <f t="shared" ca="1" si="0"/>
        <v>80</v>
      </c>
      <c r="N25" s="92">
        <f ca="1">IFERROR(OFFSET($B$11, MATCH($J$10,$A$11:$A$129,0)-1+IF(N$19="Høy",1, IF(N$19="Lav",2,0)), MATCH($K25,$C$10:$H$10,0)),"")</f>
        <v>54</v>
      </c>
      <c r="O25" s="97">
        <f t="shared" ca="1" si="1"/>
        <v>54</v>
      </c>
      <c r="P25" s="97">
        <f t="shared" ca="1" si="2"/>
        <v>23.5</v>
      </c>
      <c r="Q25" s="97">
        <v>5</v>
      </c>
      <c r="R25" s="97">
        <f t="shared" ca="1" si="3"/>
        <v>24.5</v>
      </c>
      <c r="S25" s="68"/>
      <c r="T25" s="68"/>
      <c r="U25" s="30"/>
      <c r="V25" s="30"/>
      <c r="W25" s="30"/>
      <c r="X25" s="30"/>
      <c r="Y25" s="30"/>
    </row>
    <row r="26" spans="1:25" x14ac:dyDescent="0.25">
      <c r="A26" s="89"/>
      <c r="B26" s="89"/>
      <c r="C26" s="92"/>
      <c r="D26" s="92"/>
      <c r="E26" s="92"/>
      <c r="F26" s="92"/>
      <c r="G26" s="92"/>
      <c r="H26" s="92"/>
      <c r="I26" s="89"/>
      <c r="J26" s="89"/>
      <c r="K26" s="89"/>
      <c r="L26" s="89"/>
      <c r="M26" s="89"/>
      <c r="N26" s="89"/>
      <c r="O26" s="14"/>
      <c r="P26" s="14"/>
      <c r="Q26" s="14"/>
      <c r="R26" s="14"/>
      <c r="S26" s="14"/>
      <c r="T26" s="14"/>
      <c r="U26" s="89"/>
      <c r="V26" s="30"/>
      <c r="W26" s="30"/>
      <c r="X26" s="30"/>
      <c r="Y26" s="30"/>
    </row>
    <row r="27" spans="1:25" x14ac:dyDescent="0.25">
      <c r="A27" s="89"/>
      <c r="B27" s="89"/>
      <c r="C27" s="92"/>
      <c r="D27" s="92"/>
      <c r="E27" s="92"/>
      <c r="F27" s="92"/>
      <c r="G27" s="92"/>
      <c r="H27" s="92"/>
      <c r="I27" s="89"/>
      <c r="J27" s="89"/>
      <c r="K27" s="89"/>
      <c r="L27" s="89"/>
      <c r="M27" s="89"/>
      <c r="N27" s="89"/>
      <c r="O27" s="14"/>
      <c r="P27" s="14"/>
      <c r="Q27" s="14"/>
      <c r="R27" s="14"/>
      <c r="S27" s="14"/>
      <c r="T27" s="14"/>
      <c r="U27" s="89"/>
      <c r="V27" s="30"/>
      <c r="W27" s="30"/>
      <c r="X27" s="30"/>
      <c r="Y27" s="30"/>
    </row>
    <row r="28" spans="1:25" x14ac:dyDescent="0.25">
      <c r="A28" s="89"/>
      <c r="B28" s="89"/>
      <c r="C28" s="92"/>
      <c r="D28" s="92"/>
      <c r="E28" s="92"/>
      <c r="F28" s="92"/>
      <c r="G28" s="92"/>
      <c r="H28" s="92"/>
      <c r="I28" s="89"/>
      <c r="J28" s="89"/>
      <c r="K28" s="89"/>
      <c r="L28" s="89"/>
      <c r="M28" s="89"/>
      <c r="N28" s="89"/>
      <c r="O28" s="14"/>
      <c r="P28" s="14"/>
      <c r="Q28" s="14"/>
      <c r="R28" s="14"/>
      <c r="S28" s="14"/>
      <c r="T28" s="14"/>
      <c r="U28" s="89"/>
      <c r="V28" s="30"/>
      <c r="W28" s="30"/>
      <c r="X28" s="30"/>
      <c r="Y28" s="30"/>
    </row>
    <row r="29" spans="1:25" x14ac:dyDescent="0.25">
      <c r="A29" s="89"/>
      <c r="B29" s="89"/>
      <c r="C29" s="92"/>
      <c r="D29" s="92"/>
      <c r="E29" s="92"/>
      <c r="F29" s="92"/>
      <c r="G29" s="92"/>
      <c r="H29" s="92"/>
      <c r="I29" s="89"/>
      <c r="J29" s="89"/>
      <c r="K29" s="89"/>
      <c r="L29" s="89"/>
      <c r="M29" s="89"/>
      <c r="N29" s="89"/>
      <c r="O29" s="14"/>
      <c r="P29" s="14"/>
      <c r="Q29" s="14"/>
      <c r="R29" s="14"/>
      <c r="S29" s="14"/>
      <c r="T29" s="14"/>
      <c r="U29" s="89"/>
      <c r="V29" s="30"/>
      <c r="W29" s="30"/>
      <c r="X29" s="30"/>
      <c r="Y29" s="30"/>
    </row>
    <row r="30" spans="1:25" x14ac:dyDescent="0.25">
      <c r="A30" s="89"/>
      <c r="B30" s="89"/>
      <c r="C30" s="92"/>
      <c r="D30" s="92"/>
      <c r="E30" s="92"/>
      <c r="F30" s="92"/>
      <c r="G30" s="92"/>
      <c r="H30" s="92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14"/>
      <c r="T30" s="14"/>
      <c r="U30" s="89"/>
      <c r="V30" s="30"/>
      <c r="W30" s="30"/>
      <c r="X30" s="30"/>
      <c r="Y30" s="30"/>
    </row>
    <row r="31" spans="1:25" x14ac:dyDescent="0.25">
      <c r="A31" s="89"/>
      <c r="B31" s="89"/>
      <c r="C31" s="92"/>
      <c r="D31" s="92"/>
      <c r="E31" s="92"/>
      <c r="F31" s="92"/>
      <c r="G31" s="92"/>
      <c r="H31" s="92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14"/>
      <c r="T31" s="14"/>
      <c r="U31" s="89"/>
      <c r="V31" s="30"/>
      <c r="W31" s="30"/>
      <c r="X31" s="30"/>
      <c r="Y31" s="30"/>
    </row>
    <row r="32" spans="1:25" x14ac:dyDescent="0.25">
      <c r="A32" s="89"/>
      <c r="B32" s="89"/>
      <c r="C32" s="92"/>
      <c r="D32" s="92"/>
      <c r="E32" s="92"/>
      <c r="F32" s="92"/>
      <c r="G32" s="92"/>
      <c r="H32" s="92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14"/>
      <c r="T32" s="14"/>
      <c r="U32" s="89"/>
      <c r="V32" s="30"/>
      <c r="W32" s="30"/>
      <c r="X32" s="30"/>
      <c r="Y32" s="30"/>
    </row>
    <row r="33" spans="3:25" x14ac:dyDescent="0.25">
      <c r="C33" s="92"/>
      <c r="D33" s="92"/>
      <c r="E33" s="92"/>
      <c r="F33" s="92"/>
      <c r="G33" s="92"/>
      <c r="H33" s="92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14"/>
      <c r="T33" s="14"/>
      <c r="U33" s="89"/>
      <c r="V33" s="30"/>
      <c r="W33" s="30"/>
      <c r="X33" s="30"/>
      <c r="Y33" s="30"/>
    </row>
    <row r="34" spans="3:25" x14ac:dyDescent="0.25">
      <c r="C34" s="92"/>
      <c r="D34" s="92"/>
      <c r="E34" s="92"/>
      <c r="F34" s="92"/>
      <c r="G34" s="92"/>
      <c r="H34" s="92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14"/>
      <c r="T34" s="14"/>
      <c r="U34" s="89"/>
      <c r="V34" s="89"/>
      <c r="W34" s="89"/>
      <c r="X34" s="30"/>
      <c r="Y34" s="89"/>
    </row>
    <row r="35" spans="3:25" x14ac:dyDescent="0.25">
      <c r="C35" s="92"/>
      <c r="D35" s="92"/>
      <c r="E35" s="92"/>
      <c r="F35" s="92"/>
      <c r="G35" s="92"/>
      <c r="H35" s="92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14"/>
      <c r="T35" s="14"/>
      <c r="U35" s="89"/>
      <c r="V35" s="89"/>
      <c r="W35" s="89"/>
      <c r="X35" s="30"/>
      <c r="Y35" s="89"/>
    </row>
    <row r="36" spans="3:25" x14ac:dyDescent="0.25">
      <c r="C36" s="92"/>
      <c r="D36" s="92"/>
      <c r="E36" s="92"/>
      <c r="F36" s="92"/>
      <c r="G36" s="92"/>
      <c r="H36" s="92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14"/>
      <c r="T36" s="14"/>
      <c r="U36" s="89"/>
      <c r="V36" s="89"/>
      <c r="W36" s="89"/>
      <c r="X36" s="30"/>
      <c r="Y36" s="89"/>
    </row>
    <row r="37" spans="3:25" x14ac:dyDescent="0.25">
      <c r="C37" s="92"/>
      <c r="D37" s="92"/>
      <c r="E37" s="92"/>
      <c r="F37" s="92"/>
      <c r="G37" s="92"/>
      <c r="H37" s="92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14"/>
      <c r="T37" s="14"/>
      <c r="U37" s="89"/>
      <c r="V37" s="89"/>
      <c r="W37" s="89"/>
      <c r="X37" s="30"/>
      <c r="Y37" s="89"/>
    </row>
    <row r="38" spans="3:25" ht="15" x14ac:dyDescent="0.25">
      <c r="C38" s="92"/>
      <c r="D38" s="92"/>
      <c r="E38" s="92"/>
      <c r="F38" s="92"/>
      <c r="G38" s="92"/>
      <c r="H38" s="92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30"/>
      <c r="Y38" s="89"/>
    </row>
    <row r="39" spans="3:25" ht="15" x14ac:dyDescent="0.25">
      <c r="C39" s="92"/>
      <c r="D39" s="92"/>
      <c r="E39" s="92"/>
      <c r="F39" s="92"/>
      <c r="G39" s="92"/>
      <c r="H39" s="92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30"/>
      <c r="Y39" s="89"/>
    </row>
    <row r="40" spans="3:25" ht="15" x14ac:dyDescent="0.25">
      <c r="C40" s="92"/>
      <c r="D40" s="92"/>
      <c r="E40" s="92"/>
      <c r="F40" s="92"/>
      <c r="G40" s="92"/>
      <c r="H40" s="92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30"/>
      <c r="Y40" s="89"/>
    </row>
    <row r="41" spans="3:25" ht="15" x14ac:dyDescent="0.25">
      <c r="C41" s="92"/>
      <c r="D41" s="92"/>
      <c r="E41" s="92"/>
      <c r="F41" s="92"/>
      <c r="G41" s="92"/>
      <c r="H41" s="92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30"/>
      <c r="Y41" s="89"/>
    </row>
    <row r="42" spans="3:25" ht="15" x14ac:dyDescent="0.25">
      <c r="C42" s="92"/>
      <c r="D42" s="92"/>
      <c r="E42" s="92"/>
      <c r="F42" s="92"/>
      <c r="G42" s="92"/>
      <c r="H42" s="92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30"/>
      <c r="Y42" s="89"/>
    </row>
    <row r="43" spans="3:25" ht="15" x14ac:dyDescent="0.25">
      <c r="C43" s="92"/>
      <c r="D43" s="92"/>
      <c r="E43" s="92"/>
      <c r="F43" s="92"/>
      <c r="G43" s="92"/>
      <c r="H43" s="92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30"/>
      <c r="Y43" s="89"/>
    </row>
    <row r="44" spans="3:25" ht="15" x14ac:dyDescent="0.25">
      <c r="C44" s="92"/>
      <c r="D44" s="92"/>
      <c r="E44" s="92"/>
      <c r="F44" s="92"/>
      <c r="G44" s="92"/>
      <c r="H44" s="92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30"/>
      <c r="Y44" s="89"/>
    </row>
    <row r="45" spans="3:25" ht="15" x14ac:dyDescent="0.25">
      <c r="C45" s="92"/>
      <c r="D45" s="92"/>
      <c r="E45" s="92"/>
      <c r="F45" s="92"/>
      <c r="G45" s="92"/>
      <c r="H45" s="92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30"/>
      <c r="Y45" s="89"/>
    </row>
    <row r="46" spans="3:25" ht="15" x14ac:dyDescent="0.25">
      <c r="C46" s="92"/>
      <c r="D46" s="92"/>
      <c r="E46" s="92"/>
      <c r="F46" s="92"/>
      <c r="G46" s="92"/>
      <c r="H46" s="92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30"/>
      <c r="Y46" s="89"/>
    </row>
    <row r="47" spans="3:25" ht="15" x14ac:dyDescent="0.25">
      <c r="C47" s="92"/>
      <c r="D47" s="92"/>
      <c r="E47" s="92"/>
      <c r="F47" s="92"/>
      <c r="G47" s="92"/>
      <c r="H47" s="92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30"/>
      <c r="Y47" s="89"/>
    </row>
    <row r="48" spans="3:25" ht="15" x14ac:dyDescent="0.25">
      <c r="C48" s="92"/>
      <c r="D48" s="92"/>
      <c r="E48" s="92"/>
      <c r="F48" s="92"/>
      <c r="G48" s="92"/>
      <c r="H48" s="92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30"/>
      <c r="Y48" s="89"/>
    </row>
    <row r="49" spans="3:25" ht="15" x14ac:dyDescent="0.25">
      <c r="C49" s="92"/>
      <c r="D49" s="92"/>
      <c r="E49" s="92"/>
      <c r="F49" s="92"/>
      <c r="G49" s="92"/>
      <c r="H49" s="92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30"/>
      <c r="Y49" s="89"/>
    </row>
    <row r="50" spans="3:25" ht="15" x14ac:dyDescent="0.25">
      <c r="C50" s="92"/>
      <c r="D50" s="92"/>
      <c r="E50" s="92"/>
      <c r="F50" s="92"/>
      <c r="G50" s="92"/>
      <c r="H50" s="92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30"/>
      <c r="Y50" s="89"/>
    </row>
    <row r="51" spans="3:25" ht="15" x14ac:dyDescent="0.25">
      <c r="C51" s="92"/>
      <c r="D51" s="92"/>
      <c r="E51" s="92"/>
      <c r="F51" s="92"/>
      <c r="G51" s="92"/>
      <c r="H51" s="92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30"/>
      <c r="Y51" s="89"/>
    </row>
    <row r="52" spans="3:25" ht="15" x14ac:dyDescent="0.25">
      <c r="C52" s="92"/>
      <c r="D52" s="92"/>
      <c r="E52" s="92"/>
      <c r="F52" s="92"/>
      <c r="G52" s="92"/>
      <c r="H52" s="92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30"/>
      <c r="Y52" s="89"/>
    </row>
    <row r="53" spans="3:25" ht="15" x14ac:dyDescent="0.25">
      <c r="C53" s="92"/>
      <c r="D53" s="92"/>
      <c r="E53" s="92"/>
      <c r="F53" s="92"/>
      <c r="G53" s="92"/>
      <c r="H53" s="92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30"/>
      <c r="Y53" s="89"/>
    </row>
    <row r="54" spans="3:25" ht="15" x14ac:dyDescent="0.25">
      <c r="C54" s="92"/>
      <c r="D54" s="92"/>
      <c r="E54" s="92"/>
      <c r="F54" s="92"/>
      <c r="G54" s="92"/>
      <c r="H54" s="92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30"/>
      <c r="Y54" s="89"/>
    </row>
    <row r="55" spans="3:25" ht="15" x14ac:dyDescent="0.25">
      <c r="C55" s="92"/>
      <c r="D55" s="92"/>
      <c r="E55" s="92"/>
      <c r="F55" s="92"/>
      <c r="G55" s="92"/>
      <c r="H55" s="92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30"/>
      <c r="Y55" s="89"/>
    </row>
    <row r="56" spans="3:25" ht="15" x14ac:dyDescent="0.25">
      <c r="C56" s="92"/>
      <c r="D56" s="92"/>
      <c r="E56" s="92"/>
      <c r="F56" s="92"/>
      <c r="G56" s="92"/>
      <c r="H56" s="92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30"/>
      <c r="Y56" s="89"/>
    </row>
    <row r="57" spans="3:25" ht="15" x14ac:dyDescent="0.25">
      <c r="C57" s="92"/>
      <c r="D57" s="92"/>
      <c r="E57" s="92"/>
      <c r="F57" s="92"/>
      <c r="G57" s="92"/>
      <c r="H57" s="92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30"/>
      <c r="Y57" s="89"/>
    </row>
    <row r="58" spans="3:25" ht="15" x14ac:dyDescent="0.25">
      <c r="C58" s="92"/>
      <c r="D58" s="92"/>
      <c r="E58" s="92"/>
      <c r="F58" s="92"/>
      <c r="G58" s="92"/>
      <c r="H58" s="92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30"/>
      <c r="Y58" s="89"/>
    </row>
    <row r="59" spans="3:25" ht="15" x14ac:dyDescent="0.25">
      <c r="C59" s="92"/>
      <c r="D59" s="92"/>
      <c r="E59" s="92"/>
      <c r="F59" s="92"/>
      <c r="G59" s="92"/>
      <c r="H59" s="92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30"/>
      <c r="Y59" s="89"/>
    </row>
    <row r="60" spans="3:25" ht="15" x14ac:dyDescent="0.25">
      <c r="C60" s="92"/>
      <c r="D60" s="92"/>
      <c r="E60" s="92"/>
      <c r="F60" s="92"/>
      <c r="G60" s="92"/>
      <c r="H60" s="92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30"/>
      <c r="Y60" s="89"/>
    </row>
    <row r="61" spans="3:25" ht="15" x14ac:dyDescent="0.25">
      <c r="C61" s="92"/>
      <c r="D61" s="92"/>
      <c r="E61" s="92"/>
      <c r="F61" s="92"/>
      <c r="G61" s="92"/>
      <c r="H61" s="92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30"/>
    </row>
  </sheetData>
  <mergeCells count="3">
    <mergeCell ref="J9:K9"/>
    <mergeCell ref="J10:K11"/>
    <mergeCell ref="J20:J24"/>
  </mergeCells>
  <dataValidations count="1">
    <dataValidation type="list" allowBlank="1" showInputMessage="1" showErrorMessage="1" sqref="J10:K11" xr:uid="{8260C287-8305-4529-9E02-5B21C7A70A1A}">
      <formula1>$X$14:$X$18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69B7-D9EE-4D61-A1E9-686AA78BFC5D}">
  <dimension ref="A1:Y61"/>
  <sheetViews>
    <sheetView showGridLines="0" topLeftCell="B1" zoomScale="130" zoomScaleNormal="130" workbookViewId="0">
      <selection activeCell="Q19" sqref="Q19"/>
    </sheetView>
  </sheetViews>
  <sheetFormatPr baseColWidth="10" defaultColWidth="11.42578125" defaultRowHeight="15.75" x14ac:dyDescent="0.25"/>
  <cols>
    <col min="1" max="1" width="13.85546875" style="69" bestFit="1" customWidth="1"/>
    <col min="2" max="2" width="11.42578125" style="69"/>
    <col min="3" max="8" width="8.7109375" style="69" customWidth="1"/>
    <col min="9" max="9" width="8.85546875" style="69" customWidth="1"/>
    <col min="10" max="10" width="10.5703125" style="69" customWidth="1"/>
    <col min="11" max="11" width="7.42578125" style="69" customWidth="1"/>
    <col min="12" max="14" width="19.7109375" style="69" customWidth="1"/>
    <col min="15" max="21" width="11.42578125" style="69"/>
    <col min="23" max="23" width="13" style="13" customWidth="1"/>
    <col min="24" max="24" width="11.42578125" style="76"/>
  </cols>
  <sheetData>
    <row r="1" spans="1:25" x14ac:dyDescent="0.25">
      <c r="A1" s="88"/>
      <c r="B1" s="88"/>
      <c r="C1" s="88"/>
      <c r="D1" s="88"/>
      <c r="E1" s="88"/>
      <c r="F1" s="88"/>
      <c r="G1" s="88"/>
      <c r="H1" s="88"/>
      <c r="I1" s="88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5" ht="23.25" x14ac:dyDescent="0.35">
      <c r="A2" s="88"/>
      <c r="B2" s="1" t="s">
        <v>24</v>
      </c>
      <c r="C2" s="88"/>
      <c r="D2" s="88"/>
      <c r="E2" s="88"/>
      <c r="F2" s="88"/>
      <c r="G2" s="88"/>
      <c r="H2" s="88"/>
      <c r="I2" s="88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X2" s="77"/>
    </row>
    <row r="3" spans="1:25" ht="18.75" x14ac:dyDescent="0.3">
      <c r="A3" s="88"/>
      <c r="B3" s="2" t="s">
        <v>25</v>
      </c>
      <c r="C3" s="88"/>
      <c r="D3" s="88"/>
      <c r="E3" s="5"/>
      <c r="F3" s="88"/>
      <c r="G3" s="88"/>
      <c r="H3" s="88"/>
      <c r="I3" s="88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X3" s="77"/>
    </row>
    <row r="4" spans="1:25" x14ac:dyDescent="0.25">
      <c r="A4" s="88"/>
      <c r="B4" s="3" t="s">
        <v>26</v>
      </c>
      <c r="C4" s="88"/>
      <c r="D4" s="88"/>
      <c r="E4" s="88"/>
      <c r="F4" s="88"/>
      <c r="G4" s="88"/>
      <c r="H4" s="88"/>
      <c r="I4" s="88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31"/>
      <c r="W4" s="70"/>
      <c r="X4" s="77"/>
      <c r="Y4" s="31"/>
    </row>
    <row r="5" spans="1:25" x14ac:dyDescent="0.25">
      <c r="A5" s="88"/>
      <c r="B5" s="88"/>
      <c r="C5" s="88"/>
      <c r="D5" s="88"/>
      <c r="E5" s="88"/>
      <c r="F5" s="88"/>
      <c r="G5" s="88"/>
      <c r="H5" s="88"/>
      <c r="I5" s="88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31"/>
      <c r="W5" s="70"/>
      <c r="X5" s="77"/>
      <c r="Y5" s="31"/>
    </row>
    <row r="6" spans="1:25" x14ac:dyDescent="0.25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31"/>
      <c r="W6" s="70"/>
      <c r="X6" s="77"/>
      <c r="Y6" s="31"/>
    </row>
    <row r="7" spans="1:25" x14ac:dyDescent="0.2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31"/>
      <c r="W7" s="70"/>
      <c r="X7" s="77"/>
      <c r="Y7" s="31"/>
    </row>
    <row r="8" spans="1:25" x14ac:dyDescent="0.25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31"/>
      <c r="W8" s="70"/>
      <c r="X8" s="77"/>
      <c r="Y8" s="31"/>
    </row>
    <row r="9" spans="1:25" x14ac:dyDescent="0.25">
      <c r="A9" s="89"/>
      <c r="B9" s="89"/>
      <c r="C9" s="89"/>
      <c r="D9" s="89"/>
      <c r="E9" s="89"/>
      <c r="F9" s="89"/>
      <c r="G9" s="89"/>
      <c r="H9" s="89"/>
      <c r="I9" s="89"/>
      <c r="J9" s="101" t="s">
        <v>27</v>
      </c>
      <c r="K9" s="101"/>
      <c r="L9" s="89"/>
      <c r="M9" s="89"/>
      <c r="N9" s="89"/>
      <c r="O9" s="89"/>
      <c r="P9" s="89"/>
      <c r="Q9" s="89"/>
      <c r="R9" s="89"/>
      <c r="S9" s="89"/>
      <c r="T9" s="89"/>
      <c r="U9" s="89"/>
      <c r="V9" s="31"/>
      <c r="W9" s="70"/>
      <c r="X9" s="77"/>
      <c r="Y9" s="31"/>
    </row>
    <row r="10" spans="1:25" x14ac:dyDescent="0.25">
      <c r="A10" s="89"/>
      <c r="B10" s="89"/>
      <c r="C10" s="75" t="s">
        <v>33</v>
      </c>
      <c r="D10" s="16">
        <v>2023</v>
      </c>
      <c r="E10" s="16">
        <v>2024</v>
      </c>
      <c r="F10" s="16">
        <v>2025</v>
      </c>
      <c r="G10" s="16">
        <v>2026</v>
      </c>
      <c r="H10" s="16">
        <v>2027</v>
      </c>
      <c r="I10" s="89"/>
      <c r="J10" s="102" t="s">
        <v>34</v>
      </c>
      <c r="K10" s="102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30"/>
      <c r="W10" s="30"/>
      <c r="X10" s="77"/>
      <c r="Y10" s="30"/>
    </row>
    <row r="11" spans="1:25" x14ac:dyDescent="0.25">
      <c r="A11" s="89" t="s">
        <v>35</v>
      </c>
      <c r="B11" s="89" t="s">
        <v>12</v>
      </c>
      <c r="C11" s="92">
        <v>15.569725839616185</v>
      </c>
      <c r="D11" s="92">
        <v>52.678648193818347</v>
      </c>
      <c r="E11" s="92">
        <v>32.517609666825543</v>
      </c>
      <c r="F11" s="92">
        <v>30</v>
      </c>
      <c r="G11" s="92">
        <v>25</v>
      </c>
      <c r="H11" s="92">
        <v>40</v>
      </c>
      <c r="I11" s="89"/>
      <c r="J11" s="102"/>
      <c r="K11" s="102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30"/>
      <c r="W11" s="30"/>
      <c r="X11" s="77"/>
      <c r="Y11" s="30"/>
    </row>
    <row r="12" spans="1:25" x14ac:dyDescent="0.25">
      <c r="A12" s="89" t="s">
        <v>35</v>
      </c>
      <c r="B12" s="89" t="s">
        <v>13</v>
      </c>
      <c r="C12" s="92"/>
      <c r="D12" s="92">
        <v>62.332632591446192</v>
      </c>
      <c r="E12" s="92">
        <v>39.08696359196324</v>
      </c>
      <c r="F12" s="92">
        <v>35</v>
      </c>
      <c r="G12" s="92">
        <v>30</v>
      </c>
      <c r="H12" s="92">
        <v>48.63807003985783</v>
      </c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30"/>
      <c r="W12" s="30"/>
      <c r="X12" s="15"/>
      <c r="Y12" s="30"/>
    </row>
    <row r="13" spans="1:25" x14ac:dyDescent="0.25">
      <c r="A13" s="89" t="s">
        <v>35</v>
      </c>
      <c r="B13" s="89" t="s">
        <v>11</v>
      </c>
      <c r="C13" s="92"/>
      <c r="D13" s="92">
        <v>38.303611023474652</v>
      </c>
      <c r="E13" s="92">
        <v>24.340112325984197</v>
      </c>
      <c r="F13" s="92">
        <v>25</v>
      </c>
      <c r="G13" s="92">
        <v>20</v>
      </c>
      <c r="H13" s="92">
        <v>31.432040086846737</v>
      </c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30"/>
      <c r="W13" s="30"/>
      <c r="X13" s="15"/>
      <c r="Y13" s="30"/>
    </row>
    <row r="14" spans="1:25" x14ac:dyDescent="0.25">
      <c r="A14" s="89" t="s">
        <v>36</v>
      </c>
      <c r="B14" s="89" t="s">
        <v>12</v>
      </c>
      <c r="C14" s="92">
        <v>26.554540095956195</v>
      </c>
      <c r="D14" s="92">
        <v>60</v>
      </c>
      <c r="E14" s="92">
        <v>39.917171671324269</v>
      </c>
      <c r="F14" s="92">
        <v>45</v>
      </c>
      <c r="G14" s="92">
        <v>40.237930666646427</v>
      </c>
      <c r="H14" s="92">
        <v>50.294360662899528</v>
      </c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30"/>
      <c r="W14" s="30"/>
      <c r="X14" s="78" t="s">
        <v>35</v>
      </c>
      <c r="Y14" s="30"/>
    </row>
    <row r="15" spans="1:25" x14ac:dyDescent="0.25">
      <c r="A15" s="89" t="s">
        <v>36</v>
      </c>
      <c r="B15" s="89" t="s">
        <v>13</v>
      </c>
      <c r="C15" s="92"/>
      <c r="D15" s="92">
        <v>69.199802221485783</v>
      </c>
      <c r="E15" s="92">
        <v>46.759338596534462</v>
      </c>
      <c r="F15" s="92">
        <v>58</v>
      </c>
      <c r="G15" s="92">
        <v>51.364745476329951</v>
      </c>
      <c r="H15" s="92">
        <v>62.341194481633089</v>
      </c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30"/>
      <c r="W15" s="30"/>
      <c r="X15" s="78" t="s">
        <v>36</v>
      </c>
      <c r="Y15" s="30"/>
    </row>
    <row r="16" spans="1:25" x14ac:dyDescent="0.25">
      <c r="A16" s="89" t="s">
        <v>36</v>
      </c>
      <c r="B16" s="89" t="s">
        <v>11</v>
      </c>
      <c r="C16" s="92"/>
      <c r="D16" s="92">
        <v>44.90434406143325</v>
      </c>
      <c r="E16" s="92">
        <v>30.046852071096062</v>
      </c>
      <c r="F16" s="92">
        <v>34</v>
      </c>
      <c r="G16" s="92">
        <v>28.355913064371272</v>
      </c>
      <c r="H16" s="92">
        <v>37.524574351344732</v>
      </c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30"/>
      <c r="W16" s="30"/>
      <c r="X16" s="78" t="s">
        <v>37</v>
      </c>
      <c r="Y16" s="30"/>
    </row>
    <row r="17" spans="1:25" x14ac:dyDescent="0.25">
      <c r="A17" s="89" t="s">
        <v>37</v>
      </c>
      <c r="B17" s="89" t="s">
        <v>12</v>
      </c>
      <c r="C17" s="92">
        <v>193.59813433858798</v>
      </c>
      <c r="D17" s="92">
        <v>113.60038458459803</v>
      </c>
      <c r="E17" s="92">
        <v>83.153441240550976</v>
      </c>
      <c r="F17" s="92">
        <v>60.302012868117615</v>
      </c>
      <c r="G17" s="92">
        <v>45.688799746086616</v>
      </c>
      <c r="H17" s="92">
        <v>54.56367951739476</v>
      </c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30"/>
      <c r="W17" s="30"/>
      <c r="X17" s="78" t="s">
        <v>34</v>
      </c>
      <c r="Y17" s="30"/>
    </row>
    <row r="18" spans="1:25" x14ac:dyDescent="0.25">
      <c r="A18" s="89" t="s">
        <v>37</v>
      </c>
      <c r="B18" s="89" t="s">
        <v>13</v>
      </c>
      <c r="C18" s="92"/>
      <c r="D18" s="92">
        <v>143.90508237633762</v>
      </c>
      <c r="E18" s="92">
        <v>109.65829199648756</v>
      </c>
      <c r="F18" s="92">
        <v>80.175961528636861</v>
      </c>
      <c r="G18" s="92">
        <v>59.272285158089339</v>
      </c>
      <c r="H18" s="92">
        <v>68.719441020979929</v>
      </c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30"/>
      <c r="W18" s="30"/>
      <c r="X18" s="78" t="s">
        <v>38</v>
      </c>
      <c r="Y18" s="30"/>
    </row>
    <row r="19" spans="1:25" x14ac:dyDescent="0.25">
      <c r="A19" s="89" t="s">
        <v>37</v>
      </c>
      <c r="B19" s="89" t="s">
        <v>11</v>
      </c>
      <c r="C19" s="92"/>
      <c r="D19" s="92">
        <v>72.799119834511117</v>
      </c>
      <c r="E19" s="92">
        <v>53.281866914442077</v>
      </c>
      <c r="F19" s="92">
        <v>41.952918613729324</v>
      </c>
      <c r="G19" s="92">
        <v>31.677398947446438</v>
      </c>
      <c r="H19" s="92">
        <v>39.879643080661452</v>
      </c>
      <c r="I19" s="89"/>
      <c r="J19" s="93"/>
      <c r="K19" s="89"/>
      <c r="L19" s="94" t="s">
        <v>13</v>
      </c>
      <c r="M19" s="94" t="s">
        <v>12</v>
      </c>
      <c r="N19" s="94" t="s">
        <v>11</v>
      </c>
      <c r="O19" s="82"/>
      <c r="P19" s="82" t="s">
        <v>11</v>
      </c>
      <c r="Q19" s="82" t="s">
        <v>12</v>
      </c>
      <c r="R19" s="82" t="s">
        <v>13</v>
      </c>
      <c r="S19" s="30"/>
      <c r="T19" s="89"/>
      <c r="U19" s="89"/>
      <c r="V19" s="30"/>
      <c r="W19" s="30"/>
      <c r="X19" s="78" t="s">
        <v>39</v>
      </c>
      <c r="Y19" s="30"/>
    </row>
    <row r="20" spans="1:25" ht="15.75" customHeight="1" x14ac:dyDescent="0.25">
      <c r="A20" s="89" t="s">
        <v>34</v>
      </c>
      <c r="B20" s="89" t="s">
        <v>12</v>
      </c>
      <c r="C20" s="92">
        <v>216.73510349554462</v>
      </c>
      <c r="D20" s="92">
        <v>129.65854835704414</v>
      </c>
      <c r="E20" s="92">
        <v>94.427711600177631</v>
      </c>
      <c r="F20" s="92">
        <v>65.71912442541813</v>
      </c>
      <c r="G20" s="92">
        <v>49.840167121429651</v>
      </c>
      <c r="H20" s="92">
        <v>54.343523454713939</v>
      </c>
      <c r="I20" s="89"/>
      <c r="J20" s="103" t="s">
        <v>25</v>
      </c>
      <c r="K20" s="85" t="s">
        <v>33</v>
      </c>
      <c r="L20" s="92"/>
      <c r="M20" s="92">
        <f t="shared" ref="M20:M25" ca="1" si="0">IFERROR(OFFSET($B$11, MATCH($J$10,$A$11:$A$129,0)-1+IF(M$19="Høy",1, IF(M$19="Lav",2,0)), MATCH($K20,$C$10:$H$10,0)),"")</f>
        <v>216.73510349554462</v>
      </c>
      <c r="N20" s="92"/>
      <c r="O20" s="81">
        <f t="shared" ref="O20:O25" si="1">N20</f>
        <v>0</v>
      </c>
      <c r="P20" s="81">
        <f ca="1">M20-N20-1</f>
        <v>215.73510349554462</v>
      </c>
      <c r="Q20" s="81">
        <v>2</v>
      </c>
      <c r="R20" s="81">
        <f ca="1">L20-M20-Q20-1</f>
        <v>-219.73510349554462</v>
      </c>
      <c r="S20" s="68"/>
      <c r="T20" s="14"/>
      <c r="U20" s="89"/>
      <c r="V20" s="30"/>
      <c r="W20" s="30"/>
      <c r="X20" s="78" t="s">
        <v>40</v>
      </c>
      <c r="Y20" s="30"/>
    </row>
    <row r="21" spans="1:25" ht="15.75" customHeight="1" x14ac:dyDescent="0.25">
      <c r="A21" s="89" t="s">
        <v>34</v>
      </c>
      <c r="B21" s="89" t="s">
        <v>13</v>
      </c>
      <c r="C21" s="92"/>
      <c r="D21" s="92">
        <v>165.34378412469459</v>
      </c>
      <c r="E21" s="92">
        <v>125.218232927046</v>
      </c>
      <c r="F21" s="92">
        <v>87.662226801504204</v>
      </c>
      <c r="G21" s="92">
        <v>64.869866168598591</v>
      </c>
      <c r="H21" s="92">
        <v>69.390508123940037</v>
      </c>
      <c r="I21" s="89"/>
      <c r="J21" s="103"/>
      <c r="K21" s="85">
        <v>2023</v>
      </c>
      <c r="L21" s="92">
        <f ca="1">IFERROR(OFFSET($B$11, MATCH($J$10,$A$11:$A$129,0)-1+IF(L$19="Høy",1, IF(L$19="Lav",2,0)), MATCH($K21,$C$10:$H$10,0)),"")</f>
        <v>165.34378412469459</v>
      </c>
      <c r="M21" s="92">
        <f t="shared" ca="1" si="0"/>
        <v>129.65854835704414</v>
      </c>
      <c r="N21" s="92">
        <f ca="1">IFERROR(OFFSET($B$11, MATCH($J$10,$A$11:$A$129,0)-1+IF(N$19="Høy",1, IF(N$19="Lav",2,0)), MATCH($K21,$C$10:$H$10,0)),"")</f>
        <v>82.224628235775128</v>
      </c>
      <c r="O21" s="81">
        <f t="shared" ca="1" si="1"/>
        <v>82.224628235775128</v>
      </c>
      <c r="P21" s="81">
        <f t="shared" ref="P21:P25" ca="1" si="2">M21-N21-1</f>
        <v>46.433920121269011</v>
      </c>
      <c r="Q21" s="81">
        <v>2</v>
      </c>
      <c r="R21" s="81">
        <f t="shared" ref="R21:R25" ca="1" si="3">L21-M21-Q21-1</f>
        <v>32.685235767650454</v>
      </c>
      <c r="S21" s="68"/>
      <c r="T21" s="14"/>
      <c r="U21" s="89"/>
      <c r="V21" s="30"/>
      <c r="W21" s="30"/>
      <c r="X21" s="78" t="s">
        <v>41</v>
      </c>
      <c r="Y21" s="30"/>
    </row>
    <row r="22" spans="1:25" x14ac:dyDescent="0.25">
      <c r="A22" s="89" t="s">
        <v>34</v>
      </c>
      <c r="B22" s="89" t="s">
        <v>11</v>
      </c>
      <c r="C22" s="92"/>
      <c r="D22" s="92">
        <v>82.224628235775128</v>
      </c>
      <c r="E22" s="92">
        <v>60.05885903351232</v>
      </c>
      <c r="F22" s="92">
        <v>45.448977218229309</v>
      </c>
      <c r="G22" s="92">
        <v>33.877895895501545</v>
      </c>
      <c r="H22" s="92">
        <v>39.011337749841793</v>
      </c>
      <c r="I22" s="89"/>
      <c r="J22" s="103"/>
      <c r="K22" s="85">
        <v>2024</v>
      </c>
      <c r="L22" s="92">
        <f ca="1">IFERROR(OFFSET($B$11, MATCH($J$10,$A$11:$A$129,0)-1+IF(L$19="Høy",1, IF(L$19="Lav",2,0)), MATCH($K22,$C$10:$H$10,0)),"")</f>
        <v>125.218232927046</v>
      </c>
      <c r="M22" s="92">
        <f t="shared" ca="1" si="0"/>
        <v>94.427711600177631</v>
      </c>
      <c r="N22" s="92">
        <f ca="1">IFERROR(OFFSET($B$11, MATCH($J$10,$A$11:$A$129,0)-1+IF(N$19="Høy",1, IF(N$19="Lav",2,0)), MATCH($K22,$C$10:$H$10,0)),"")</f>
        <v>60.05885903351232</v>
      </c>
      <c r="O22" s="81">
        <f t="shared" ca="1" si="1"/>
        <v>60.05885903351232</v>
      </c>
      <c r="P22" s="81">
        <f t="shared" ca="1" si="2"/>
        <v>33.368852566665311</v>
      </c>
      <c r="Q22" s="81">
        <v>2</v>
      </c>
      <c r="R22" s="81">
        <f t="shared" ca="1" si="3"/>
        <v>27.790521326868372</v>
      </c>
      <c r="S22" s="68"/>
      <c r="T22" s="14"/>
      <c r="U22" s="89"/>
      <c r="V22" s="30"/>
      <c r="W22" s="30"/>
      <c r="X22" s="78" t="s">
        <v>42</v>
      </c>
      <c r="Y22" s="30"/>
    </row>
    <row r="23" spans="1:25" x14ac:dyDescent="0.25">
      <c r="A23" t="s">
        <v>38</v>
      </c>
      <c r="B23" t="s">
        <v>12</v>
      </c>
      <c r="C23" s="40">
        <v>194.220677176148</v>
      </c>
      <c r="D23" s="40">
        <v>118.24426583645248</v>
      </c>
      <c r="E23" s="40">
        <v>85.309099103800776</v>
      </c>
      <c r="F23" s="40">
        <v>60.244620916315263</v>
      </c>
      <c r="G23" s="40">
        <v>46.205652043280899</v>
      </c>
      <c r="H23" s="40">
        <v>52.299563894739919</v>
      </c>
      <c r="I23" s="89"/>
      <c r="J23" s="103"/>
      <c r="K23" s="85">
        <v>2025</v>
      </c>
      <c r="L23" s="92">
        <f ca="1">IFERROR(OFFSET($B$11, MATCH($J$10,$A$11:$A$129,0)-1+IF(L$19="Høy",1, IF(L$19="Lav",2,0)), MATCH($K23,$C$10:$H$10,0)),"")</f>
        <v>87.662226801504204</v>
      </c>
      <c r="M23" s="92">
        <f t="shared" ca="1" si="0"/>
        <v>65.71912442541813</v>
      </c>
      <c r="N23" s="92">
        <f ca="1">IFERROR(OFFSET($B$11, MATCH($J$10,$A$11:$A$129,0)-1+IF(N$19="Høy",1, IF(N$19="Lav",2,0)), MATCH($K23,$C$10:$H$10,0)),"")</f>
        <v>45.448977218229309</v>
      </c>
      <c r="O23" s="81">
        <f t="shared" ca="1" si="1"/>
        <v>45.448977218229309</v>
      </c>
      <c r="P23" s="81">
        <f t="shared" ca="1" si="2"/>
        <v>19.27014720718882</v>
      </c>
      <c r="Q23" s="81">
        <v>2</v>
      </c>
      <c r="R23" s="81">
        <f t="shared" ca="1" si="3"/>
        <v>18.943102376086074</v>
      </c>
      <c r="S23" s="68"/>
      <c r="T23" s="14"/>
      <c r="U23" s="89"/>
      <c r="V23" s="30"/>
      <c r="W23" s="30"/>
      <c r="X23" s="78" t="s">
        <v>43</v>
      </c>
      <c r="Y23" s="30"/>
    </row>
    <row r="24" spans="1:25" x14ac:dyDescent="0.25">
      <c r="A24" t="s">
        <v>38</v>
      </c>
      <c r="B24" t="s">
        <v>13</v>
      </c>
      <c r="C24" s="40"/>
      <c r="D24" s="40">
        <v>149.65116704135986</v>
      </c>
      <c r="E24" s="40">
        <v>112.37535974273983</v>
      </c>
      <c r="F24" s="40">
        <v>79.827822616722116</v>
      </c>
      <c r="G24" s="40">
        <v>59.920765260776278</v>
      </c>
      <c r="H24" s="40">
        <v>66.509063171122548</v>
      </c>
      <c r="I24" s="89"/>
      <c r="J24" s="103"/>
      <c r="K24" s="85">
        <v>2026</v>
      </c>
      <c r="L24" s="92">
        <f ca="1">IFERROR(OFFSET($B$11, MATCH($J$10,$A$11:$A$129,0)-1+IF(L$19="Høy",1, IF(L$19="Lav",2,0)), MATCH($K24,$C$10:$H$10,0)),"")</f>
        <v>64.869866168598591</v>
      </c>
      <c r="M24" s="92">
        <f t="shared" ca="1" si="0"/>
        <v>49.840167121429651</v>
      </c>
      <c r="N24" s="92">
        <f ca="1">IFERROR(OFFSET($B$11, MATCH($J$10,$A$11:$A$129,0)-1+IF(N$19="Høy",1, IF(N$19="Lav",2,0)), MATCH($K24,$C$10:$H$10,0)),"")</f>
        <v>33.877895895501545</v>
      </c>
      <c r="O24" s="81">
        <f t="shared" ca="1" si="1"/>
        <v>33.877895895501545</v>
      </c>
      <c r="P24" s="81">
        <f t="shared" ca="1" si="2"/>
        <v>14.962271225928106</v>
      </c>
      <c r="Q24" s="81">
        <v>2</v>
      </c>
      <c r="R24" s="81">
        <f t="shared" ca="1" si="3"/>
        <v>12.02969904716894</v>
      </c>
      <c r="S24" s="68"/>
      <c r="T24" s="14"/>
      <c r="U24" s="89"/>
      <c r="V24" s="30"/>
      <c r="W24" s="30"/>
      <c r="X24" s="78" t="s">
        <v>44</v>
      </c>
      <c r="Y24" s="30"/>
    </row>
    <row r="25" spans="1:25" x14ac:dyDescent="0.25">
      <c r="A25" t="s">
        <v>38</v>
      </c>
      <c r="B25" t="s">
        <v>11</v>
      </c>
      <c r="C25" s="40"/>
      <c r="D25" s="40">
        <v>75.741974462483228</v>
      </c>
      <c r="E25" s="40">
        <v>54.802332909802274</v>
      </c>
      <c r="F25" s="40">
        <v>41.986299634744888</v>
      </c>
      <c r="G25" s="40">
        <v>31.691722091074169</v>
      </c>
      <c r="H25" s="40">
        <v>37.901465410074543</v>
      </c>
      <c r="I25" s="89"/>
      <c r="J25" s="89"/>
      <c r="K25" s="85">
        <v>2027</v>
      </c>
      <c r="L25" s="92">
        <f ca="1">IFERROR(OFFSET($B$11, MATCH($J$10,$A$11:$A$129,0)-1+IF(L$19="Høy",1, IF(L$19="Lav",2,0)), MATCH($K25,$C$10:$H$10,0)),"")</f>
        <v>69.390508123940037</v>
      </c>
      <c r="M25" s="92">
        <f t="shared" ca="1" si="0"/>
        <v>54.343523454713939</v>
      </c>
      <c r="N25" s="92">
        <f ca="1">IFERROR(OFFSET($B$11, MATCH($J$10,$A$11:$A$129,0)-1+IF(N$19="Høy",1, IF(N$19="Lav",2,0)), MATCH($K25,$C$10:$H$10,0)),"")</f>
        <v>39.011337749841793</v>
      </c>
      <c r="O25" s="81">
        <f t="shared" ca="1" si="1"/>
        <v>39.011337749841793</v>
      </c>
      <c r="P25" s="81">
        <f t="shared" ca="1" si="2"/>
        <v>14.332185704872145</v>
      </c>
      <c r="Q25" s="81">
        <v>2</v>
      </c>
      <c r="R25" s="81">
        <f t="shared" ca="1" si="3"/>
        <v>12.046984669226099</v>
      </c>
      <c r="S25" s="68"/>
      <c r="T25" s="14"/>
      <c r="U25" s="89"/>
      <c r="V25" s="30"/>
      <c r="W25" s="30"/>
      <c r="X25" s="78" t="s">
        <v>45</v>
      </c>
      <c r="Y25" s="30"/>
    </row>
    <row r="26" spans="1:25" x14ac:dyDescent="0.25">
      <c r="A26" t="s">
        <v>39</v>
      </c>
      <c r="B26" t="s">
        <v>12</v>
      </c>
      <c r="C26" s="40">
        <v>40.67323920493488</v>
      </c>
      <c r="D26" s="40">
        <v>60.48382840209181</v>
      </c>
      <c r="E26" s="40">
        <v>39.997943766578011</v>
      </c>
      <c r="F26" s="40">
        <v>37.866622904036099</v>
      </c>
      <c r="G26" s="40">
        <v>32.429599679092206</v>
      </c>
      <c r="H26" s="40">
        <v>41.956009835638213</v>
      </c>
      <c r="I26" s="89"/>
      <c r="J26" s="89"/>
      <c r="K26" s="89"/>
      <c r="L26" s="89"/>
      <c r="M26" s="89"/>
      <c r="N26" s="89"/>
      <c r="O26" s="68"/>
      <c r="P26" s="68"/>
      <c r="Q26" s="68"/>
      <c r="R26" s="68"/>
      <c r="S26" s="68"/>
      <c r="T26" s="14"/>
      <c r="U26" s="89"/>
      <c r="V26" s="30"/>
      <c r="W26" s="30"/>
      <c r="X26" s="67"/>
      <c r="Y26" s="30"/>
    </row>
    <row r="27" spans="1:25" x14ac:dyDescent="0.25">
      <c r="A27" t="s">
        <v>39</v>
      </c>
      <c r="B27" t="s">
        <v>13</v>
      </c>
      <c r="C27" s="40"/>
      <c r="D27" s="40">
        <v>69.3931133975873</v>
      </c>
      <c r="E27" s="40">
        <v>46.701404438234917</v>
      </c>
      <c r="F27" s="40">
        <v>44.834966586539409</v>
      </c>
      <c r="G27" s="40">
        <v>37.907262516579223</v>
      </c>
      <c r="H27" s="40">
        <v>49.483122647073152</v>
      </c>
      <c r="I27" s="89"/>
      <c r="J27" s="89"/>
      <c r="K27" s="86" t="s">
        <v>46</v>
      </c>
      <c r="L27" s="89"/>
      <c r="M27" s="89"/>
      <c r="N27" s="89"/>
      <c r="O27" s="14"/>
      <c r="P27" s="14"/>
      <c r="Q27" s="14"/>
      <c r="R27" s="14"/>
      <c r="S27" s="14"/>
      <c r="T27" s="14"/>
      <c r="U27" s="89"/>
      <c r="V27" s="30"/>
      <c r="W27" s="30"/>
      <c r="X27" s="67"/>
      <c r="Y27" s="30"/>
    </row>
    <row r="28" spans="1:25" x14ac:dyDescent="0.25">
      <c r="A28" t="s">
        <v>39</v>
      </c>
      <c r="B28" t="s">
        <v>11</v>
      </c>
      <c r="C28" s="40"/>
      <c r="D28" s="40">
        <v>45.465326042062237</v>
      </c>
      <c r="E28" s="40">
        <v>30.387867834644332</v>
      </c>
      <c r="F28" s="40">
        <v>29.770163655740934</v>
      </c>
      <c r="G28" s="40">
        <v>24.712910271409509</v>
      </c>
      <c r="H28" s="40">
        <v>32.479368343833038</v>
      </c>
      <c r="I28" s="89"/>
      <c r="J28" s="89"/>
      <c r="K28" s="89"/>
      <c r="L28" s="89"/>
      <c r="M28" s="89"/>
      <c r="N28" s="89"/>
      <c r="O28" s="14"/>
      <c r="P28" s="14"/>
      <c r="Q28" s="14"/>
      <c r="R28" s="14"/>
      <c r="S28" s="14"/>
      <c r="T28" s="14"/>
      <c r="U28" s="89"/>
      <c r="V28" s="30"/>
      <c r="W28" s="30"/>
      <c r="X28" s="67"/>
      <c r="Y28" s="30"/>
    </row>
    <row r="29" spans="1:25" x14ac:dyDescent="0.25">
      <c r="A29" t="s">
        <v>40</v>
      </c>
      <c r="B29" t="s">
        <v>12</v>
      </c>
      <c r="C29" s="40">
        <v>44.134139821795728</v>
      </c>
      <c r="D29" s="40">
        <v>60.163304575594935</v>
      </c>
      <c r="E29" s="40">
        <v>39.917171671324269</v>
      </c>
      <c r="F29" s="40">
        <v>36.703168529745007</v>
      </c>
      <c r="G29" s="40">
        <v>31.41362249028958</v>
      </c>
      <c r="H29" s="40">
        <v>41.391027537655759</v>
      </c>
      <c r="I29" s="89"/>
      <c r="J29" s="89"/>
      <c r="K29" s="89"/>
      <c r="L29" s="89"/>
      <c r="M29" s="89"/>
      <c r="N29" s="89"/>
      <c r="O29" s="14"/>
      <c r="P29" s="14"/>
      <c r="Q29" s="14"/>
      <c r="R29" s="14"/>
      <c r="S29" s="14"/>
      <c r="T29" s="14"/>
      <c r="U29" s="89"/>
      <c r="V29" s="30"/>
      <c r="W29" s="30"/>
      <c r="X29" s="67"/>
      <c r="Y29" s="30"/>
    </row>
    <row r="30" spans="1:25" x14ac:dyDescent="0.25">
      <c r="A30" t="s">
        <v>40</v>
      </c>
      <c r="B30" t="s">
        <v>13</v>
      </c>
      <c r="C30" s="40"/>
      <c r="D30" s="40">
        <v>69.199802221485783</v>
      </c>
      <c r="E30" s="40">
        <v>46.759338596534462</v>
      </c>
      <c r="F30" s="40">
        <v>43.671920648684114</v>
      </c>
      <c r="G30" s="40">
        <v>36.975663314109838</v>
      </c>
      <c r="H30" s="40">
        <v>49.015591208080188</v>
      </c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14"/>
      <c r="T30" s="14"/>
      <c r="U30" s="89"/>
      <c r="V30" s="30"/>
      <c r="W30" s="30"/>
      <c r="X30" s="67"/>
      <c r="Y30" s="30"/>
    </row>
    <row r="31" spans="1:25" x14ac:dyDescent="0.25">
      <c r="A31" t="s">
        <v>40</v>
      </c>
      <c r="B31" t="s">
        <v>11</v>
      </c>
      <c r="C31" s="40"/>
      <c r="D31" s="40">
        <v>44.90434406143325</v>
      </c>
      <c r="E31" s="40">
        <v>30.046852071096062</v>
      </c>
      <c r="F31" s="40">
        <v>28.738639765299077</v>
      </c>
      <c r="G31" s="40">
        <v>23.870941317497067</v>
      </c>
      <c r="H31" s="40">
        <v>31.939998482379181</v>
      </c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14"/>
      <c r="T31" s="14"/>
      <c r="U31" s="89"/>
      <c r="V31" s="30"/>
      <c r="W31" s="30"/>
      <c r="X31" s="67"/>
      <c r="Y31" s="30"/>
    </row>
    <row r="32" spans="1:25" x14ac:dyDescent="0.25">
      <c r="A32" t="s">
        <v>41</v>
      </c>
      <c r="B32" t="s">
        <v>12</v>
      </c>
      <c r="C32" s="40">
        <v>118.230318026045</v>
      </c>
      <c r="D32" s="40">
        <v>91.886344840612139</v>
      </c>
      <c r="E32" s="40">
        <v>62.703109309871202</v>
      </c>
      <c r="F32" s="40">
        <v>49.497591809161193</v>
      </c>
      <c r="G32" s="40">
        <v>43.503072171039676</v>
      </c>
      <c r="H32" s="40">
        <v>51.105376830712885</v>
      </c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14"/>
      <c r="T32" s="14"/>
      <c r="U32" s="89"/>
      <c r="V32" s="30"/>
      <c r="W32" s="30"/>
      <c r="X32" s="67"/>
      <c r="Y32" s="30"/>
    </row>
    <row r="33" spans="1:25" x14ac:dyDescent="0.25">
      <c r="A33" t="s">
        <v>41</v>
      </c>
      <c r="B33" t="s">
        <v>13</v>
      </c>
      <c r="C33" s="40"/>
      <c r="D33" s="40">
        <v>109.990887385135</v>
      </c>
      <c r="E33" s="40">
        <v>77.895298519798871</v>
      </c>
      <c r="F33" s="40">
        <v>61.920101875712348</v>
      </c>
      <c r="G33" s="40">
        <v>54.278184164220775</v>
      </c>
      <c r="H33" s="40">
        <v>62.905834795379093</v>
      </c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14"/>
      <c r="T33" s="14"/>
      <c r="U33" s="89"/>
      <c r="V33" s="30"/>
      <c r="W33" s="30"/>
      <c r="X33" s="67"/>
      <c r="Y33" s="30"/>
    </row>
    <row r="34" spans="1:25" x14ac:dyDescent="0.25">
      <c r="A34" t="s">
        <v>41</v>
      </c>
      <c r="B34" t="s">
        <v>11</v>
      </c>
      <c r="C34" s="40"/>
      <c r="D34" s="40">
        <v>64.712190904459973</v>
      </c>
      <c r="E34" s="40">
        <v>43.994905655551122</v>
      </c>
      <c r="F34" s="40">
        <v>36.300815349091273</v>
      </c>
      <c r="G34" s="40">
        <v>30.883352120830601</v>
      </c>
      <c r="H34" s="40">
        <v>38.124201945576054</v>
      </c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14"/>
      <c r="T34" s="14"/>
      <c r="U34" s="89"/>
      <c r="V34" s="89"/>
      <c r="W34" s="89"/>
      <c r="X34" s="67"/>
      <c r="Y34" s="89"/>
    </row>
    <row r="35" spans="1:25" x14ac:dyDescent="0.25">
      <c r="A35" t="s">
        <v>42</v>
      </c>
      <c r="B35" t="s">
        <v>12</v>
      </c>
      <c r="C35" s="40">
        <v>145.13627690198757</v>
      </c>
      <c r="D35" s="40">
        <v>91.66044173811062</v>
      </c>
      <c r="E35" s="40">
        <v>62.621586083745051</v>
      </c>
      <c r="F35" s="40">
        <v>49.507836916209548</v>
      </c>
      <c r="G35" s="40">
        <v>43.962584472101042</v>
      </c>
      <c r="H35" s="40">
        <v>51.542728405645427</v>
      </c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14"/>
      <c r="T35" s="14"/>
      <c r="U35" s="89"/>
      <c r="V35" s="89"/>
      <c r="W35" s="89"/>
      <c r="X35" s="67"/>
      <c r="Y35" s="89"/>
    </row>
    <row r="36" spans="1:25" x14ac:dyDescent="0.25">
      <c r="A36" t="s">
        <v>42</v>
      </c>
      <c r="B36" t="s">
        <v>13</v>
      </c>
      <c r="C36" s="40"/>
      <c r="D36" s="40">
        <v>109.68457485434978</v>
      </c>
      <c r="E36" s="40">
        <v>77.759395813991574</v>
      </c>
      <c r="F36" s="40">
        <v>61.913483619505996</v>
      </c>
      <c r="G36" s="40">
        <v>54.740531586301714</v>
      </c>
      <c r="H36" s="40">
        <v>63.368649523967775</v>
      </c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14"/>
      <c r="T36" s="14"/>
      <c r="U36" s="89"/>
      <c r="V36" s="89"/>
      <c r="W36" s="89"/>
      <c r="X36" s="67"/>
      <c r="Y36" s="89"/>
    </row>
    <row r="37" spans="1:25" x14ac:dyDescent="0.25">
      <c r="A37" t="s">
        <v>42</v>
      </c>
      <c r="B37" t="s">
        <v>11</v>
      </c>
      <c r="C37" s="40"/>
      <c r="D37" s="40">
        <v>64.600771751845215</v>
      </c>
      <c r="E37" s="40">
        <v>43.959314677672268</v>
      </c>
      <c r="F37" s="40">
        <v>36.314185083128635</v>
      </c>
      <c r="G37" s="40">
        <v>31.175355624763107</v>
      </c>
      <c r="H37" s="40">
        <v>38.431228950359205</v>
      </c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14"/>
      <c r="T37" s="14"/>
      <c r="U37" s="89"/>
      <c r="V37" s="89"/>
      <c r="W37" s="89"/>
      <c r="X37" s="67"/>
      <c r="Y37" s="89"/>
    </row>
    <row r="38" spans="1:25" ht="15" x14ac:dyDescent="0.25">
      <c r="A38" t="s">
        <v>43</v>
      </c>
      <c r="B38" t="s">
        <v>12</v>
      </c>
      <c r="C38" s="40">
        <v>223.75986291980777</v>
      </c>
      <c r="D38" s="40">
        <v>170.30102016335007</v>
      </c>
      <c r="E38" s="40">
        <v>140.2645037648966</v>
      </c>
      <c r="F38" s="40">
        <v>95.664292538571914</v>
      </c>
      <c r="G38" s="40">
        <v>73.103751443328036</v>
      </c>
      <c r="H38" s="40">
        <v>74.01910380428248</v>
      </c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67"/>
      <c r="Y38" s="89"/>
    </row>
    <row r="39" spans="1:25" ht="15" x14ac:dyDescent="0.25">
      <c r="A39" t="s">
        <v>43</v>
      </c>
      <c r="B39" t="s">
        <v>13</v>
      </c>
      <c r="C39" s="40"/>
      <c r="D39" s="40">
        <v>217.85958364915246</v>
      </c>
      <c r="E39" s="40">
        <v>188.31799789183651</v>
      </c>
      <c r="F39" s="40">
        <v>131.06497371161629</v>
      </c>
      <c r="G39" s="40">
        <v>101.44434535526902</v>
      </c>
      <c r="H39" s="40">
        <v>99.979233087678423</v>
      </c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67"/>
      <c r="Y39" s="89"/>
    </row>
    <row r="40" spans="1:25" ht="15" x14ac:dyDescent="0.25">
      <c r="A40" t="s">
        <v>43</v>
      </c>
      <c r="B40" t="s">
        <v>11</v>
      </c>
      <c r="C40" s="40"/>
      <c r="D40" s="40">
        <v>106.64650064797561</v>
      </c>
      <c r="E40" s="40">
        <v>84.041057642446475</v>
      </c>
      <c r="F40" s="40">
        <v>60.727630538676564</v>
      </c>
      <c r="G40" s="40">
        <v>45.528162542641347</v>
      </c>
      <c r="H40" s="40">
        <v>51.308547092413967</v>
      </c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67"/>
      <c r="Y40" s="89"/>
    </row>
    <row r="41" spans="1:25" ht="15" x14ac:dyDescent="0.25">
      <c r="A41" t="s">
        <v>44</v>
      </c>
      <c r="B41" t="s">
        <v>12</v>
      </c>
      <c r="C41" s="40">
        <v>212.64423029472246</v>
      </c>
      <c r="D41" s="40">
        <v>176.69259237287639</v>
      </c>
      <c r="E41" s="40">
        <v>149.34955409139675</v>
      </c>
      <c r="F41" s="40">
        <v>100.20432441869582</v>
      </c>
      <c r="G41" s="40">
        <v>74.699714492167885</v>
      </c>
      <c r="H41" s="40">
        <v>72.775299175983619</v>
      </c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67"/>
      <c r="Y41" s="89"/>
    </row>
    <row r="42" spans="1:25" ht="15" x14ac:dyDescent="0.25">
      <c r="A42" t="s">
        <v>44</v>
      </c>
      <c r="B42" t="s">
        <v>13</v>
      </c>
      <c r="C42" s="40"/>
      <c r="D42" s="40">
        <v>227.4636421022465</v>
      </c>
      <c r="E42" s="40">
        <v>205.08009654591231</v>
      </c>
      <c r="F42" s="40">
        <v>140.22412138892435</v>
      </c>
      <c r="G42" s="40">
        <v>105.28985508611525</v>
      </c>
      <c r="H42" s="40">
        <v>99.752610156341717</v>
      </c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67"/>
      <c r="Y42" s="89"/>
    </row>
    <row r="43" spans="1:25" ht="15" x14ac:dyDescent="0.25">
      <c r="A43" t="s">
        <v>44</v>
      </c>
      <c r="B43" t="s">
        <v>11</v>
      </c>
      <c r="C43" s="40"/>
      <c r="D43" s="40">
        <v>109.75518994980608</v>
      </c>
      <c r="E43" s="40">
        <v>88.039110212361749</v>
      </c>
      <c r="F43" s="40">
        <v>62.802396885105658</v>
      </c>
      <c r="G43" s="40">
        <v>45.675819904094119</v>
      </c>
      <c r="H43" s="40">
        <v>49.636022967146353</v>
      </c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67"/>
      <c r="Y43" s="89"/>
    </row>
    <row r="44" spans="1:25" ht="15" x14ac:dyDescent="0.25">
      <c r="A44" t="s">
        <v>45</v>
      </c>
      <c r="B44" t="s">
        <v>12</v>
      </c>
      <c r="C44" s="40">
        <v>140.60037697052786</v>
      </c>
      <c r="D44" s="40">
        <v>119.64596387480205</v>
      </c>
      <c r="E44" s="40">
        <v>66.434147630313106</v>
      </c>
      <c r="F44" s="40">
        <v>43.441858919391287</v>
      </c>
      <c r="G44" s="40">
        <v>36.861953243656487</v>
      </c>
      <c r="H44" s="40">
        <v>47.606396026845282</v>
      </c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67"/>
      <c r="Y44" s="89"/>
    </row>
    <row r="45" spans="1:25" ht="15" x14ac:dyDescent="0.25">
      <c r="A45" t="s">
        <v>45</v>
      </c>
      <c r="B45" t="s">
        <v>13</v>
      </c>
      <c r="C45" s="40"/>
      <c r="D45" s="40">
        <v>133.48376601517066</v>
      </c>
      <c r="E45" s="40">
        <v>77.49983971846035</v>
      </c>
      <c r="F45" s="40">
        <v>51.786389843804457</v>
      </c>
      <c r="G45" s="40">
        <v>43.253507151516345</v>
      </c>
      <c r="H45" s="40">
        <v>55.529228986751022</v>
      </c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67"/>
      <c r="Y45" s="89"/>
    </row>
    <row r="46" spans="1:25" ht="15" x14ac:dyDescent="0.25">
      <c r="A46" t="s">
        <v>45</v>
      </c>
      <c r="B46" t="s">
        <v>11</v>
      </c>
      <c r="C46" s="40"/>
      <c r="D46" s="40">
        <v>92.718443410135734</v>
      </c>
      <c r="E46" s="40">
        <v>50.804976831244211</v>
      </c>
      <c r="F46" s="40">
        <v>33.87733038254278</v>
      </c>
      <c r="G46" s="40">
        <v>28.269690239769595</v>
      </c>
      <c r="H46" s="40">
        <v>37.851851823084857</v>
      </c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67"/>
      <c r="Y46" s="89"/>
    </row>
    <row r="47" spans="1:25" ht="15" x14ac:dyDescent="0.25">
      <c r="A47" s="89"/>
      <c r="B47" s="89"/>
      <c r="C47" s="92"/>
      <c r="D47" s="92"/>
      <c r="E47" s="92"/>
      <c r="F47" s="92"/>
      <c r="G47" s="92"/>
      <c r="H47" s="92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67"/>
      <c r="Y47" s="89"/>
    </row>
    <row r="48" spans="1:25" ht="15" x14ac:dyDescent="0.25">
      <c r="A48" s="89"/>
      <c r="B48" s="89"/>
      <c r="C48" s="92"/>
      <c r="D48" s="92"/>
      <c r="E48" s="92"/>
      <c r="F48" s="92"/>
      <c r="G48" s="92"/>
      <c r="H48" s="92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67"/>
      <c r="Y48" s="89"/>
    </row>
    <row r="49" spans="3:25" ht="15" x14ac:dyDescent="0.25">
      <c r="C49" s="92"/>
      <c r="D49" s="92"/>
      <c r="E49" s="92"/>
      <c r="F49" s="92"/>
      <c r="G49" s="92"/>
      <c r="H49" s="92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67"/>
      <c r="Y49" s="89"/>
    </row>
    <row r="50" spans="3:25" ht="15" x14ac:dyDescent="0.25">
      <c r="C50" s="92"/>
      <c r="D50" s="92"/>
      <c r="E50" s="92"/>
      <c r="F50" s="92"/>
      <c r="G50" s="92"/>
      <c r="H50" s="92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67"/>
      <c r="Y50" s="89"/>
    </row>
    <row r="51" spans="3:25" ht="15" x14ac:dyDescent="0.25">
      <c r="C51" s="92"/>
      <c r="D51" s="92"/>
      <c r="E51" s="92"/>
      <c r="F51" s="92"/>
      <c r="G51" s="92"/>
      <c r="H51" s="92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67"/>
      <c r="Y51" s="89"/>
    </row>
    <row r="52" spans="3:25" ht="15" x14ac:dyDescent="0.25">
      <c r="C52" s="92"/>
      <c r="D52" s="92"/>
      <c r="E52" s="92"/>
      <c r="F52" s="92"/>
      <c r="G52" s="92"/>
      <c r="H52" s="92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67"/>
      <c r="Y52" s="89"/>
    </row>
    <row r="53" spans="3:25" ht="15" x14ac:dyDescent="0.25">
      <c r="C53" s="92"/>
      <c r="D53" s="92"/>
      <c r="E53" s="92"/>
      <c r="F53" s="92"/>
      <c r="G53" s="92"/>
      <c r="H53" s="92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67"/>
      <c r="Y53" s="89"/>
    </row>
    <row r="54" spans="3:25" ht="15" x14ac:dyDescent="0.25">
      <c r="C54" s="92"/>
      <c r="D54" s="92"/>
      <c r="E54" s="92"/>
      <c r="F54" s="92"/>
      <c r="G54" s="92"/>
      <c r="H54" s="92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67"/>
      <c r="Y54" s="89"/>
    </row>
    <row r="55" spans="3:25" ht="15" x14ac:dyDescent="0.25">
      <c r="C55" s="92"/>
      <c r="D55" s="92"/>
      <c r="E55" s="92"/>
      <c r="F55" s="92"/>
      <c r="G55" s="92"/>
      <c r="H55" s="92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67"/>
      <c r="Y55" s="89"/>
    </row>
    <row r="56" spans="3:25" ht="15" x14ac:dyDescent="0.25">
      <c r="C56" s="92"/>
      <c r="D56" s="92"/>
      <c r="E56" s="92"/>
      <c r="F56" s="92"/>
      <c r="G56" s="92"/>
      <c r="H56" s="92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67"/>
      <c r="Y56" s="89"/>
    </row>
    <row r="57" spans="3:25" ht="15" x14ac:dyDescent="0.25">
      <c r="C57" s="92"/>
      <c r="D57" s="92"/>
      <c r="E57" s="92"/>
      <c r="F57" s="92"/>
      <c r="G57" s="92"/>
      <c r="H57" s="92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67"/>
      <c r="Y57" s="89"/>
    </row>
    <row r="58" spans="3:25" ht="15" x14ac:dyDescent="0.25">
      <c r="C58" s="92"/>
      <c r="D58" s="92"/>
      <c r="E58" s="92"/>
      <c r="F58" s="92"/>
      <c r="G58" s="92"/>
      <c r="H58" s="92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67"/>
      <c r="Y58" s="89"/>
    </row>
    <row r="59" spans="3:25" ht="15" x14ac:dyDescent="0.25">
      <c r="C59" s="92"/>
      <c r="D59" s="92"/>
      <c r="E59" s="92"/>
      <c r="F59" s="92"/>
      <c r="G59" s="92"/>
      <c r="H59" s="92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67"/>
      <c r="Y59" s="89"/>
    </row>
    <row r="60" spans="3:25" ht="15" x14ac:dyDescent="0.25">
      <c r="C60" s="92"/>
      <c r="D60" s="92"/>
      <c r="E60" s="92"/>
      <c r="F60" s="92"/>
      <c r="G60" s="92"/>
      <c r="H60" s="92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67"/>
      <c r="Y60" s="89"/>
    </row>
    <row r="61" spans="3:25" ht="15" x14ac:dyDescent="0.25">
      <c r="C61" s="92"/>
      <c r="D61" s="92"/>
      <c r="E61" s="92"/>
      <c r="F61" s="92"/>
      <c r="G61" s="92"/>
      <c r="H61" s="92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67"/>
    </row>
  </sheetData>
  <mergeCells count="3">
    <mergeCell ref="J9:K9"/>
    <mergeCell ref="J10:K11"/>
    <mergeCell ref="J20:J24"/>
  </mergeCells>
  <dataValidations count="1">
    <dataValidation type="list" allowBlank="1" showInputMessage="1" showErrorMessage="1" sqref="J10:K11" xr:uid="{05E4CD29-5A83-4ACB-9CB4-2374DBF922AA}">
      <formula1>$X$14:$X$25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EF64C-BEBB-425A-A272-BA0C22CD6002}">
  <dimension ref="A1:Q92"/>
  <sheetViews>
    <sheetView showGridLines="0" zoomScaleNormal="100" workbookViewId="0">
      <selection activeCell="J87" sqref="J87"/>
    </sheetView>
  </sheetViews>
  <sheetFormatPr baseColWidth="10" defaultColWidth="11.42578125" defaultRowHeight="14.25" customHeight="1" x14ac:dyDescent="0.25"/>
  <cols>
    <col min="2" max="2" width="21.7109375" style="41" customWidth="1"/>
    <col min="3" max="3" width="28.42578125" customWidth="1"/>
    <col min="4" max="9" width="8.140625" customWidth="1"/>
  </cols>
  <sheetData>
    <row r="1" spans="1:17" ht="15" x14ac:dyDescent="0.25">
      <c r="A1" s="56"/>
      <c r="B1" s="57"/>
      <c r="C1" s="56"/>
      <c r="D1" s="56"/>
      <c r="E1" s="56"/>
      <c r="F1" s="56"/>
      <c r="G1" s="56"/>
      <c r="H1" s="56"/>
    </row>
    <row r="2" spans="1:17" ht="23.25" x14ac:dyDescent="0.35">
      <c r="A2" s="56"/>
      <c r="B2" s="60" t="s">
        <v>47</v>
      </c>
      <c r="C2" s="56"/>
      <c r="D2" s="56"/>
      <c r="E2" s="56"/>
      <c r="F2" s="56"/>
      <c r="G2" s="56"/>
      <c r="H2" s="56"/>
    </row>
    <row r="3" spans="1:17" ht="18.75" x14ac:dyDescent="0.3">
      <c r="A3" s="56"/>
      <c r="B3" s="59" t="s">
        <v>48</v>
      </c>
      <c r="C3" s="56"/>
      <c r="D3" s="56"/>
      <c r="E3" s="56"/>
      <c r="F3" s="56"/>
      <c r="G3" s="56"/>
      <c r="H3" s="56"/>
    </row>
    <row r="4" spans="1:17" ht="15" x14ac:dyDescent="0.25">
      <c r="A4" s="56"/>
      <c r="B4" s="58" t="s">
        <v>49</v>
      </c>
      <c r="C4" s="57"/>
      <c r="D4" s="56"/>
      <c r="E4" s="56"/>
      <c r="F4" s="56"/>
      <c r="G4" s="56"/>
      <c r="H4" s="56"/>
    </row>
    <row r="5" spans="1:17" ht="15" x14ac:dyDescent="0.25">
      <c r="A5" s="56"/>
      <c r="B5" s="58"/>
      <c r="C5" s="57"/>
      <c r="D5" s="56"/>
      <c r="E5" s="56"/>
      <c r="F5" s="56"/>
      <c r="G5" s="56"/>
      <c r="H5" s="56"/>
    </row>
    <row r="7" spans="1:17" s="55" customFormat="1" ht="14.25" customHeight="1" x14ac:dyDescent="0.25">
      <c r="A7" s="41"/>
      <c r="B7" s="41"/>
      <c r="C7" s="41"/>
      <c r="D7" s="41">
        <v>2022</v>
      </c>
      <c r="E7" s="41">
        <v>2023</v>
      </c>
      <c r="F7" s="41">
        <v>2024</v>
      </c>
      <c r="G7" s="41">
        <v>2025</v>
      </c>
      <c r="H7" s="41">
        <v>2026</v>
      </c>
      <c r="I7" s="61">
        <v>2027</v>
      </c>
      <c r="J7" s="40"/>
      <c r="K7" s="40"/>
      <c r="L7" s="40"/>
    </row>
    <row r="8" spans="1:17" ht="14.25" customHeight="1" x14ac:dyDescent="0.3">
      <c r="B8" s="48" t="s">
        <v>50</v>
      </c>
      <c r="C8" t="s">
        <v>51</v>
      </c>
      <c r="D8" s="40">
        <v>47.25</v>
      </c>
      <c r="E8" s="40">
        <v>47.7</v>
      </c>
      <c r="F8" s="40">
        <v>47.85</v>
      </c>
      <c r="G8" s="40">
        <v>51.550000000000004</v>
      </c>
      <c r="H8" s="40">
        <v>53.95</v>
      </c>
      <c r="I8" s="40">
        <v>54.150000000000006</v>
      </c>
      <c r="J8" s="87" t="s">
        <v>52</v>
      </c>
      <c r="K8" s="40"/>
      <c r="L8" s="40"/>
      <c r="N8" s="49"/>
      <c r="O8" s="49"/>
      <c r="P8" s="49"/>
      <c r="Q8" s="49"/>
    </row>
    <row r="9" spans="1:17" ht="14.25" customHeight="1" x14ac:dyDescent="0.3">
      <c r="B9" s="48"/>
      <c r="C9" t="s">
        <v>53</v>
      </c>
      <c r="D9" s="40">
        <v>1.35</v>
      </c>
      <c r="E9" s="40">
        <v>1.48</v>
      </c>
      <c r="F9" s="40">
        <v>2.5</v>
      </c>
      <c r="G9" s="40">
        <v>4</v>
      </c>
      <c r="H9" s="40">
        <v>5</v>
      </c>
      <c r="I9" s="40">
        <v>5</v>
      </c>
      <c r="J9" s="40"/>
      <c r="K9" s="40"/>
      <c r="L9" s="40"/>
      <c r="N9" s="49"/>
      <c r="O9" s="49"/>
      <c r="P9" s="49"/>
      <c r="Q9" s="49"/>
    </row>
    <row r="10" spans="1:17" ht="14.25" customHeight="1" x14ac:dyDescent="0.3">
      <c r="B10" s="48"/>
      <c r="C10" t="s">
        <v>54</v>
      </c>
      <c r="D10" s="40">
        <v>2.8564777750000001</v>
      </c>
      <c r="E10" s="40">
        <v>3.5869777750000003</v>
      </c>
      <c r="F10" s="40">
        <v>4.62</v>
      </c>
      <c r="G10" s="40">
        <v>5.53582666375</v>
      </c>
      <c r="H10" s="40">
        <v>6.6098266637499998</v>
      </c>
      <c r="I10" s="40">
        <v>8.2598266637499993</v>
      </c>
      <c r="J10" s="40"/>
      <c r="K10" s="40"/>
      <c r="L10" s="40"/>
      <c r="N10" s="49"/>
      <c r="O10" s="49"/>
      <c r="P10" s="49"/>
      <c r="Q10" s="49"/>
    </row>
    <row r="11" spans="1:17" ht="14.25" customHeight="1" x14ac:dyDescent="0.3">
      <c r="B11" s="48"/>
      <c r="C11" t="s">
        <v>55</v>
      </c>
      <c r="D11" s="40">
        <v>9.1240000000000006</v>
      </c>
      <c r="E11" s="40">
        <v>9.5169999999999995</v>
      </c>
      <c r="F11" s="40">
        <v>10.4</v>
      </c>
      <c r="G11" s="40">
        <v>11.6</v>
      </c>
      <c r="H11" s="40">
        <v>13.3</v>
      </c>
      <c r="I11" s="40">
        <v>18</v>
      </c>
      <c r="J11" s="40"/>
      <c r="K11" s="40"/>
      <c r="L11" s="40"/>
      <c r="N11" s="49"/>
      <c r="O11" s="49"/>
      <c r="P11" s="49"/>
      <c r="Q11" s="49"/>
    </row>
    <row r="12" spans="1:17" ht="14.25" customHeight="1" x14ac:dyDescent="0.3">
      <c r="B12" s="48"/>
      <c r="C12" t="s">
        <v>56</v>
      </c>
      <c r="D12" s="40">
        <v>79.599999999999994</v>
      </c>
      <c r="E12" s="40">
        <v>79.099999999999994</v>
      </c>
      <c r="F12" s="40">
        <v>79.2</v>
      </c>
      <c r="G12" s="40">
        <v>78.8</v>
      </c>
      <c r="H12" s="40">
        <v>78.8</v>
      </c>
      <c r="I12" s="40">
        <v>78.5</v>
      </c>
      <c r="N12" s="49"/>
      <c r="O12" s="49"/>
      <c r="P12" s="49"/>
      <c r="Q12" s="49"/>
    </row>
    <row r="13" spans="1:17" ht="14.25" customHeight="1" x14ac:dyDescent="0.3">
      <c r="B13" s="48"/>
      <c r="C13" s="53" t="s">
        <v>57</v>
      </c>
      <c r="D13" s="52">
        <v>140</v>
      </c>
      <c r="E13" s="52">
        <v>141</v>
      </c>
      <c r="F13" s="52">
        <v>145</v>
      </c>
      <c r="G13" s="52">
        <v>151</v>
      </c>
      <c r="H13" s="52">
        <v>158</v>
      </c>
      <c r="I13" s="52">
        <v>164</v>
      </c>
      <c r="N13" s="49"/>
      <c r="O13" s="49"/>
      <c r="P13" s="49"/>
      <c r="Q13" s="49"/>
    </row>
    <row r="14" spans="1:17" ht="14.25" customHeight="1" x14ac:dyDescent="0.3">
      <c r="B14" s="48"/>
      <c r="D14" s="40" t="s">
        <v>58</v>
      </c>
      <c r="E14" s="40" t="s">
        <v>58</v>
      </c>
      <c r="F14" s="40" t="s">
        <v>58</v>
      </c>
      <c r="G14" s="40" t="s">
        <v>58</v>
      </c>
      <c r="H14" s="40" t="s">
        <v>58</v>
      </c>
      <c r="I14" s="40" t="s">
        <v>58</v>
      </c>
      <c r="N14" s="49"/>
      <c r="O14" s="49"/>
      <c r="P14" s="49"/>
      <c r="Q14" s="49"/>
    </row>
    <row r="15" spans="1:17" ht="14.25" customHeight="1" x14ac:dyDescent="0.3">
      <c r="B15" s="48"/>
      <c r="C15" t="s">
        <v>59</v>
      </c>
      <c r="D15" s="40">
        <v>139</v>
      </c>
      <c r="E15" s="40">
        <v>140</v>
      </c>
      <c r="F15" s="40">
        <v>140</v>
      </c>
      <c r="G15" s="40">
        <v>141</v>
      </c>
      <c r="H15" s="40">
        <v>142</v>
      </c>
      <c r="I15" s="40">
        <v>143</v>
      </c>
      <c r="N15" s="49"/>
      <c r="O15" s="49"/>
      <c r="P15" s="49"/>
      <c r="Q15" s="49"/>
    </row>
    <row r="16" spans="1:17" ht="14.25" customHeight="1" x14ac:dyDescent="0.3">
      <c r="B16" s="48"/>
      <c r="C16" t="s">
        <v>60</v>
      </c>
      <c r="D16" s="40">
        <v>17</v>
      </c>
      <c r="E16" s="40">
        <v>18</v>
      </c>
      <c r="F16" s="40">
        <v>18</v>
      </c>
      <c r="G16" s="40">
        <v>18</v>
      </c>
      <c r="H16" s="40">
        <v>18</v>
      </c>
      <c r="I16" s="40">
        <v>18</v>
      </c>
      <c r="N16" s="49"/>
      <c r="O16" s="49"/>
      <c r="P16" s="49"/>
      <c r="Q16" s="49"/>
    </row>
    <row r="17" spans="2:17" ht="14.25" customHeight="1" x14ac:dyDescent="0.3">
      <c r="B17" s="48"/>
      <c r="C17" t="s">
        <v>61</v>
      </c>
      <c r="D17" s="40">
        <v>0</v>
      </c>
      <c r="E17" s="40">
        <v>1</v>
      </c>
      <c r="F17" s="40">
        <v>1</v>
      </c>
      <c r="G17" s="40">
        <v>1</v>
      </c>
      <c r="H17" s="40">
        <v>1</v>
      </c>
      <c r="I17" s="40">
        <v>1</v>
      </c>
      <c r="N17" s="49"/>
      <c r="O17" s="49"/>
      <c r="P17" s="49"/>
      <c r="Q17" s="49"/>
    </row>
    <row r="18" spans="2:17" ht="14.25" customHeight="1" x14ac:dyDescent="0.3">
      <c r="B18" s="48"/>
      <c r="C18" t="s">
        <v>62</v>
      </c>
      <c r="D18" s="40"/>
      <c r="E18" s="40"/>
      <c r="F18" s="40"/>
      <c r="G18" s="40"/>
      <c r="H18" s="40"/>
      <c r="I18" s="40"/>
      <c r="N18" s="49"/>
      <c r="O18" s="49"/>
      <c r="P18" s="49"/>
      <c r="Q18" s="49"/>
    </row>
    <row r="19" spans="2:17" ht="14.25" customHeight="1" x14ac:dyDescent="0.3">
      <c r="B19" s="48"/>
      <c r="C19" t="s">
        <v>63</v>
      </c>
      <c r="D19" s="40">
        <v>0.5</v>
      </c>
      <c r="E19" s="40">
        <v>0.5</v>
      </c>
      <c r="F19" s="40">
        <v>0.5</v>
      </c>
      <c r="G19" s="40">
        <v>0.5</v>
      </c>
      <c r="H19" s="40">
        <v>0.5</v>
      </c>
      <c r="I19" s="40">
        <v>0.5</v>
      </c>
      <c r="N19" s="49"/>
      <c r="O19" s="49"/>
      <c r="P19" s="49"/>
      <c r="Q19" s="49"/>
    </row>
    <row r="20" spans="2:17" ht="14.25" customHeight="1" x14ac:dyDescent="0.3">
      <c r="B20" s="48"/>
      <c r="C20" s="51" t="s">
        <v>64</v>
      </c>
      <c r="D20" s="50">
        <v>156.5</v>
      </c>
      <c r="E20" s="50">
        <v>159.5</v>
      </c>
      <c r="F20" s="50">
        <v>159.5</v>
      </c>
      <c r="G20" s="50">
        <v>160.5</v>
      </c>
      <c r="H20" s="50">
        <v>161.5</v>
      </c>
      <c r="I20" s="50">
        <v>162.5</v>
      </c>
      <c r="N20" s="49"/>
      <c r="O20" s="49"/>
      <c r="P20" s="49"/>
      <c r="Q20" s="49"/>
    </row>
    <row r="21" spans="2:17" ht="14.25" customHeight="1" x14ac:dyDescent="0.3">
      <c r="B21" s="48"/>
      <c r="D21" s="40"/>
      <c r="E21" s="40"/>
      <c r="F21" s="40"/>
      <c r="G21" s="40"/>
      <c r="H21" s="40"/>
      <c r="I21" s="40"/>
      <c r="N21" s="49"/>
      <c r="O21" s="49"/>
      <c r="P21" s="49"/>
      <c r="Q21" s="49"/>
    </row>
    <row r="22" spans="2:17" ht="14.25" customHeight="1" x14ac:dyDescent="0.3">
      <c r="B22" s="48"/>
      <c r="C22" s="45" t="s">
        <v>65</v>
      </c>
      <c r="D22" s="44">
        <v>18</v>
      </c>
      <c r="E22" s="44">
        <v>18.5</v>
      </c>
      <c r="F22" s="44">
        <v>14.5</v>
      </c>
      <c r="G22" s="44">
        <v>9.5</v>
      </c>
      <c r="H22" s="44">
        <v>3.1999999999999886</v>
      </c>
      <c r="I22" s="44">
        <v>-1.5</v>
      </c>
      <c r="N22" s="49"/>
      <c r="O22" s="49"/>
      <c r="P22" s="49"/>
      <c r="Q22" s="49"/>
    </row>
    <row r="23" spans="2:17" ht="14.25" customHeight="1" x14ac:dyDescent="0.3">
      <c r="B23" s="46"/>
      <c r="C23" s="54"/>
      <c r="D23" s="54" t="s">
        <v>58</v>
      </c>
      <c r="E23" s="54" t="s">
        <v>58</v>
      </c>
      <c r="F23" s="54" t="s">
        <v>58</v>
      </c>
      <c r="G23" s="54" t="s">
        <v>58</v>
      </c>
      <c r="H23" s="54" t="s">
        <v>58</v>
      </c>
      <c r="I23" s="54" t="s">
        <v>58</v>
      </c>
      <c r="N23" s="49"/>
      <c r="O23" s="49"/>
      <c r="P23" s="49"/>
      <c r="Q23" s="49"/>
    </row>
    <row r="24" spans="2:17" ht="14.25" customHeight="1" x14ac:dyDescent="0.3">
      <c r="B24" s="48"/>
      <c r="D24" t="s">
        <v>58</v>
      </c>
      <c r="E24" t="s">
        <v>58</v>
      </c>
      <c r="F24" t="s">
        <v>58</v>
      </c>
      <c r="G24" t="s">
        <v>58</v>
      </c>
      <c r="N24" s="49"/>
      <c r="O24" s="49"/>
      <c r="P24" s="49"/>
      <c r="Q24" s="49"/>
    </row>
    <row r="25" spans="2:17" ht="14.25" customHeight="1" x14ac:dyDescent="0.3">
      <c r="B25" s="48"/>
      <c r="C25" s="41"/>
      <c r="D25" s="41">
        <v>2022</v>
      </c>
      <c r="E25" s="41">
        <v>2023</v>
      </c>
      <c r="F25" s="41">
        <v>2024</v>
      </c>
      <c r="G25" s="41">
        <v>2025</v>
      </c>
      <c r="H25" s="41">
        <v>2026</v>
      </c>
      <c r="I25" s="61">
        <v>2027</v>
      </c>
      <c r="N25" s="49"/>
      <c r="O25" s="49"/>
      <c r="P25" s="49"/>
      <c r="Q25" s="49"/>
    </row>
    <row r="26" spans="2:17" ht="14.25" customHeight="1" x14ac:dyDescent="0.3">
      <c r="B26" s="48" t="s">
        <v>66</v>
      </c>
      <c r="C26" t="s">
        <v>67</v>
      </c>
      <c r="D26" s="40">
        <v>47.481516092886316</v>
      </c>
      <c r="E26" s="40">
        <v>48.510560310772647</v>
      </c>
      <c r="F26" s="40">
        <v>49.855109691180012</v>
      </c>
      <c r="G26" s="47">
        <v>53.841799497566683</v>
      </c>
      <c r="H26" s="40">
        <v>58.939246025583735</v>
      </c>
      <c r="I26" s="40">
        <v>64.555921747304225</v>
      </c>
      <c r="N26" s="49"/>
      <c r="O26" s="49"/>
      <c r="P26" s="49"/>
      <c r="Q26" s="49"/>
    </row>
    <row r="27" spans="2:17" ht="14.25" customHeight="1" x14ac:dyDescent="0.3">
      <c r="B27" s="48"/>
      <c r="C27" t="s">
        <v>68</v>
      </c>
      <c r="D27" s="40">
        <v>1.59</v>
      </c>
      <c r="E27" s="40">
        <v>2.0061</v>
      </c>
      <c r="F27" s="40">
        <v>2.75508</v>
      </c>
      <c r="G27" s="47">
        <v>4.0033799999999999</v>
      </c>
      <c r="H27" s="40">
        <v>4.8355800000000002</v>
      </c>
      <c r="I27" s="40">
        <v>4.8507716178350631</v>
      </c>
      <c r="N27" s="49"/>
      <c r="O27" s="49"/>
      <c r="P27" s="49"/>
      <c r="Q27" s="49"/>
    </row>
    <row r="28" spans="2:17" ht="14.25" customHeight="1" x14ac:dyDescent="0.3">
      <c r="B28" s="48"/>
      <c r="C28" t="s">
        <v>54</v>
      </c>
      <c r="D28" s="40">
        <v>1.21</v>
      </c>
      <c r="E28" s="40">
        <v>1.67</v>
      </c>
      <c r="F28" s="40">
        <v>2.21</v>
      </c>
      <c r="G28" s="47">
        <v>2.6399999999999997</v>
      </c>
      <c r="H28" s="40">
        <v>2.92</v>
      </c>
      <c r="I28" s="40">
        <v>3.2250000000000001</v>
      </c>
      <c r="N28" s="49"/>
      <c r="O28" s="49"/>
      <c r="P28" s="49"/>
      <c r="Q28" s="49"/>
    </row>
    <row r="29" spans="2:17" ht="14.25" customHeight="1" x14ac:dyDescent="0.3">
      <c r="B29" s="48"/>
      <c r="C29" t="s">
        <v>56</v>
      </c>
      <c r="D29" s="40">
        <v>88</v>
      </c>
      <c r="E29" s="40">
        <v>88</v>
      </c>
      <c r="F29" s="40">
        <v>88</v>
      </c>
      <c r="G29" s="47">
        <v>88</v>
      </c>
      <c r="H29" s="40">
        <v>88</v>
      </c>
      <c r="I29" s="40">
        <v>89</v>
      </c>
      <c r="N29" s="49"/>
      <c r="O29" s="49"/>
      <c r="P29" s="49"/>
      <c r="Q29" s="49"/>
    </row>
    <row r="30" spans="2:17" ht="14.25" customHeight="1" x14ac:dyDescent="0.3">
      <c r="B30" s="48"/>
      <c r="C30" s="53" t="s">
        <v>57</v>
      </c>
      <c r="D30" s="52">
        <v>138.55505996078165</v>
      </c>
      <c r="E30" s="52">
        <v>140.41371293718831</v>
      </c>
      <c r="F30" s="52">
        <v>142.71233901493028</v>
      </c>
      <c r="G30" s="52">
        <v>147.59124745485985</v>
      </c>
      <c r="H30" s="52">
        <v>154.3603118040707</v>
      </c>
      <c r="I30" s="52">
        <v>161</v>
      </c>
      <c r="N30" s="49"/>
      <c r="O30" s="49"/>
      <c r="P30" s="49"/>
      <c r="Q30" s="49"/>
    </row>
    <row r="31" spans="2:17" ht="14.25" customHeight="1" x14ac:dyDescent="0.3">
      <c r="B31" s="48"/>
      <c r="D31" s="40" t="s">
        <v>58</v>
      </c>
      <c r="E31" s="40" t="s">
        <v>58</v>
      </c>
      <c r="F31" s="40" t="s">
        <v>58</v>
      </c>
      <c r="G31" s="47"/>
      <c r="H31" s="40"/>
      <c r="I31" s="40"/>
      <c r="N31" s="49"/>
      <c r="O31" s="49"/>
      <c r="P31" s="49"/>
      <c r="Q31" s="49"/>
    </row>
    <row r="32" spans="2:17" ht="14.25" customHeight="1" x14ac:dyDescent="0.3">
      <c r="B32" s="48"/>
      <c r="C32" t="s">
        <v>59</v>
      </c>
      <c r="D32" s="40">
        <v>67.036110221973274</v>
      </c>
      <c r="E32" s="40">
        <v>65.90563756710624</v>
      </c>
      <c r="F32" s="40">
        <v>67.355947466255643</v>
      </c>
      <c r="G32" s="47">
        <v>68.436207537578795</v>
      </c>
      <c r="H32" s="40">
        <v>68.436207537578795</v>
      </c>
      <c r="I32" s="40">
        <v>68.436207537578795</v>
      </c>
      <c r="N32" s="49"/>
      <c r="O32" s="49"/>
      <c r="P32" s="49"/>
      <c r="Q32" s="49"/>
    </row>
    <row r="33" spans="2:17" ht="14.25" customHeight="1" x14ac:dyDescent="0.3">
      <c r="B33" s="48"/>
      <c r="C33" t="s">
        <v>60</v>
      </c>
      <c r="D33" s="40">
        <v>42.600392586068914</v>
      </c>
      <c r="E33" s="40">
        <v>46.567969874218427</v>
      </c>
      <c r="F33" s="40">
        <v>48.26072417327412</v>
      </c>
      <c r="G33" s="47">
        <v>49.953478472329799</v>
      </c>
      <c r="H33" s="40">
        <v>55.2317501695507</v>
      </c>
      <c r="I33" s="40">
        <v>60.510021866771595</v>
      </c>
      <c r="N33" s="49"/>
      <c r="O33" s="49"/>
      <c r="P33" s="49"/>
      <c r="Q33" s="49"/>
    </row>
    <row r="34" spans="2:17" ht="14.25" customHeight="1" x14ac:dyDescent="0.3">
      <c r="B34" s="48"/>
      <c r="C34" t="s">
        <v>61</v>
      </c>
      <c r="D34" s="40">
        <v>1.8000000000000003</v>
      </c>
      <c r="E34" s="40">
        <v>2.2957000000000001</v>
      </c>
      <c r="F34" s="40">
        <v>2.7943000000000002</v>
      </c>
      <c r="G34" s="47">
        <v>3.2953999999999999</v>
      </c>
      <c r="H34" s="40">
        <v>3.7995000000000001</v>
      </c>
      <c r="I34" s="40">
        <v>4.6629000000000005</v>
      </c>
      <c r="N34" s="49"/>
      <c r="O34" s="49"/>
      <c r="P34" s="49"/>
      <c r="Q34" s="49"/>
    </row>
    <row r="35" spans="2:17" ht="14.25" customHeight="1" x14ac:dyDescent="0.3">
      <c r="B35" s="48"/>
      <c r="C35" t="s">
        <v>62</v>
      </c>
      <c r="D35" s="40">
        <v>51.498804852670503</v>
      </c>
      <c r="E35" s="40">
        <v>50.375574836942803</v>
      </c>
      <c r="F35" s="40">
        <v>51.189474560595521</v>
      </c>
      <c r="G35" s="47">
        <v>51.083145188113413</v>
      </c>
      <c r="H35" s="40">
        <v>50.628030669302071</v>
      </c>
      <c r="I35" s="40">
        <v>50.172916150490721</v>
      </c>
      <c r="N35" s="49"/>
      <c r="O35" s="49"/>
      <c r="P35" s="49"/>
      <c r="Q35" s="49"/>
    </row>
    <row r="36" spans="2:17" ht="14.25" customHeight="1" x14ac:dyDescent="0.3">
      <c r="B36" s="48"/>
      <c r="C36" t="s">
        <v>63</v>
      </c>
      <c r="D36" s="40">
        <v>15.331774668252002</v>
      </c>
      <c r="E36" s="40">
        <v>15.420530988252004</v>
      </c>
      <c r="F36" s="40">
        <v>15.535301004252002</v>
      </c>
      <c r="G36" s="47">
        <v>15.620557704252002</v>
      </c>
      <c r="H36" s="40">
        <v>15.620557704252002</v>
      </c>
      <c r="I36" s="40">
        <v>15.620557704252002</v>
      </c>
      <c r="N36" s="49"/>
      <c r="O36" s="49"/>
      <c r="P36" s="49"/>
      <c r="Q36" s="49"/>
    </row>
    <row r="37" spans="2:17" ht="14.25" customHeight="1" x14ac:dyDescent="0.3">
      <c r="B37" s="48"/>
      <c r="C37" s="51" t="s">
        <v>64</v>
      </c>
      <c r="D37" s="50">
        <v>178.26708232896468</v>
      </c>
      <c r="E37" s="50">
        <v>180.56541326651947</v>
      </c>
      <c r="F37" s="50">
        <v>185.13574720437728</v>
      </c>
      <c r="G37" s="50">
        <v>188.388788902274</v>
      </c>
      <c r="H37" s="50">
        <v>193.71604608068355</v>
      </c>
      <c r="I37" s="50">
        <v>199.40260325909313</v>
      </c>
      <c r="N37" s="49"/>
      <c r="O37" s="49"/>
      <c r="P37" s="49"/>
      <c r="Q37" s="49"/>
    </row>
    <row r="38" spans="2:17" ht="14.25" customHeight="1" x14ac:dyDescent="0.3">
      <c r="B38" s="48"/>
      <c r="D38" s="40" t="s">
        <v>58</v>
      </c>
      <c r="E38" s="40" t="s">
        <v>58</v>
      </c>
      <c r="F38" s="40"/>
      <c r="G38" s="40"/>
      <c r="H38" s="40"/>
      <c r="I38" s="40"/>
      <c r="N38" s="49"/>
      <c r="O38" s="49"/>
      <c r="P38" s="49"/>
      <c r="Q38" s="49"/>
    </row>
    <row r="39" spans="2:17" ht="14.25" customHeight="1" x14ac:dyDescent="0.3">
      <c r="B39" s="48"/>
      <c r="C39" s="45" t="s">
        <v>65</v>
      </c>
      <c r="D39" s="44">
        <v>39.712022368183028</v>
      </c>
      <c r="E39" s="44">
        <v>40.151700329331163</v>
      </c>
      <c r="F39" s="44">
        <v>42.423408189447002</v>
      </c>
      <c r="G39" s="44">
        <v>40.797541447414147</v>
      </c>
      <c r="H39" s="44">
        <v>39.35573427661285</v>
      </c>
      <c r="I39" s="44">
        <v>38.569192525292323</v>
      </c>
      <c r="N39" s="49"/>
      <c r="O39" s="49"/>
      <c r="P39" s="49"/>
      <c r="Q39" s="49"/>
    </row>
    <row r="40" spans="2:17" ht="14.25" customHeight="1" x14ac:dyDescent="0.3">
      <c r="B40" s="46"/>
      <c r="C40" s="54"/>
      <c r="D40" s="54" t="s">
        <v>58</v>
      </c>
      <c r="E40" s="54" t="s">
        <v>58</v>
      </c>
      <c r="F40" s="54" t="s">
        <v>58</v>
      </c>
      <c r="G40" s="43"/>
      <c r="H40" s="54" t="s">
        <v>58</v>
      </c>
      <c r="I40" s="54" t="s">
        <v>58</v>
      </c>
      <c r="N40" s="49"/>
      <c r="O40" s="49"/>
      <c r="P40" s="49"/>
      <c r="Q40" s="49"/>
    </row>
    <row r="41" spans="2:17" ht="14.25" customHeight="1" x14ac:dyDescent="0.3">
      <c r="B41" s="48"/>
      <c r="D41" t="s">
        <v>58</v>
      </c>
      <c r="E41" t="s">
        <v>58</v>
      </c>
      <c r="F41" t="s">
        <v>58</v>
      </c>
      <c r="G41" s="42"/>
      <c r="N41" s="49"/>
      <c r="O41" s="49"/>
      <c r="P41" s="49"/>
      <c r="Q41" s="49"/>
    </row>
    <row r="42" spans="2:17" ht="14.25" customHeight="1" x14ac:dyDescent="0.3">
      <c r="B42" s="48"/>
      <c r="C42" s="41"/>
      <c r="D42" s="41">
        <v>2022</v>
      </c>
      <c r="E42" s="41">
        <v>2023</v>
      </c>
      <c r="F42" s="41">
        <v>2024</v>
      </c>
      <c r="G42" s="41">
        <v>2025</v>
      </c>
      <c r="H42" s="41">
        <v>2026</v>
      </c>
      <c r="I42" s="61">
        <v>2027</v>
      </c>
      <c r="N42" s="49"/>
      <c r="O42" s="49"/>
      <c r="P42" s="49"/>
      <c r="Q42" s="49"/>
    </row>
    <row r="43" spans="2:17" ht="14.25" customHeight="1" x14ac:dyDescent="0.3">
      <c r="B43" s="48" t="s">
        <v>69</v>
      </c>
      <c r="C43" t="s">
        <v>67</v>
      </c>
      <c r="D43" s="40">
        <v>34</v>
      </c>
      <c r="E43" s="40">
        <v>35.451877175435861</v>
      </c>
      <c r="F43" s="40">
        <v>36.22299447844275</v>
      </c>
      <c r="G43" s="47">
        <v>37.013096732072988</v>
      </c>
      <c r="H43" s="40">
        <v>38.211694269305809</v>
      </c>
      <c r="I43" s="40">
        <v>42</v>
      </c>
      <c r="N43" s="49"/>
      <c r="O43" s="49"/>
      <c r="P43" s="49"/>
      <c r="Q43" s="49"/>
    </row>
    <row r="44" spans="2:17" ht="14.25" customHeight="1" x14ac:dyDescent="0.25">
      <c r="C44" t="s">
        <v>68</v>
      </c>
      <c r="D44" s="40">
        <v>1.82</v>
      </c>
      <c r="E44" s="40">
        <v>3.2</v>
      </c>
      <c r="F44" s="40">
        <v>4.16</v>
      </c>
      <c r="G44" s="47">
        <v>5.72</v>
      </c>
      <c r="H44" s="40">
        <v>6.26</v>
      </c>
      <c r="I44" s="40">
        <v>6.8</v>
      </c>
      <c r="N44" s="49"/>
      <c r="O44" s="49"/>
      <c r="P44" s="49"/>
      <c r="Q44" s="49"/>
    </row>
    <row r="45" spans="2:17" ht="14.25" customHeight="1" x14ac:dyDescent="0.25">
      <c r="C45" t="s">
        <v>54</v>
      </c>
      <c r="D45" s="40">
        <v>0.16194565501856062</v>
      </c>
      <c r="E45" s="40">
        <v>0.24255713254946379</v>
      </c>
      <c r="F45" s="40">
        <v>0.34359916889379616</v>
      </c>
      <c r="G45" s="47">
        <v>0.46436807809470421</v>
      </c>
      <c r="H45" s="40">
        <v>0.6090064003455018</v>
      </c>
      <c r="I45" s="40">
        <v>0.7838482370078298</v>
      </c>
      <c r="N45" s="49"/>
      <c r="O45" s="49"/>
      <c r="P45" s="49"/>
      <c r="Q45" s="49"/>
    </row>
    <row r="46" spans="2:17" ht="14.25" customHeight="1" x14ac:dyDescent="0.25">
      <c r="C46" t="s">
        <v>70</v>
      </c>
      <c r="D46" s="40">
        <v>49.222824088637097</v>
      </c>
      <c r="E46" s="40">
        <v>49.597271981312325</v>
      </c>
      <c r="F46" s="40">
        <v>49.973340186712434</v>
      </c>
      <c r="G46" s="47">
        <v>50.57655135317291</v>
      </c>
      <c r="H46" s="40">
        <v>51.420064960702412</v>
      </c>
      <c r="I46" s="40">
        <v>52.282978254076504</v>
      </c>
      <c r="N46" s="49"/>
      <c r="O46" s="49"/>
      <c r="P46" s="49"/>
      <c r="Q46" s="49"/>
    </row>
    <row r="47" spans="2:17" ht="14.25" customHeight="1" x14ac:dyDescent="0.25">
      <c r="C47" s="53" t="s">
        <v>57</v>
      </c>
      <c r="D47" s="52">
        <v>85.20476974365566</v>
      </c>
      <c r="E47" s="52">
        <v>88.491706289297653</v>
      </c>
      <c r="F47" s="52">
        <v>90.699933834048977</v>
      </c>
      <c r="G47" s="52">
        <v>93.774016163340605</v>
      </c>
      <c r="H47" s="52">
        <v>96.500765630353726</v>
      </c>
      <c r="I47" s="52">
        <v>101.86682649108434</v>
      </c>
      <c r="N47" s="49"/>
      <c r="O47" s="49"/>
      <c r="P47" s="49"/>
      <c r="Q47" s="49"/>
    </row>
    <row r="48" spans="2:17" ht="14.25" customHeight="1" x14ac:dyDescent="0.25">
      <c r="D48" s="40" t="s">
        <v>58</v>
      </c>
      <c r="E48" s="40" t="s">
        <v>58</v>
      </c>
      <c r="F48" s="40" t="s">
        <v>58</v>
      </c>
      <c r="G48" s="40"/>
      <c r="H48" s="40"/>
      <c r="I48" s="40"/>
      <c r="N48" s="49"/>
      <c r="O48" s="49"/>
      <c r="P48" s="49"/>
      <c r="Q48" s="49"/>
    </row>
    <row r="49" spans="2:17" ht="14.25" customHeight="1" x14ac:dyDescent="0.25">
      <c r="C49" t="s">
        <v>59</v>
      </c>
      <c r="D49" s="40">
        <v>14</v>
      </c>
      <c r="E49" s="40">
        <v>14</v>
      </c>
      <c r="F49" s="40">
        <v>14</v>
      </c>
      <c r="G49" s="40">
        <v>14</v>
      </c>
      <c r="H49" s="40">
        <v>14</v>
      </c>
      <c r="I49" s="40">
        <v>14</v>
      </c>
      <c r="N49" s="49"/>
      <c r="O49" s="49"/>
      <c r="P49" s="49"/>
      <c r="Q49" s="49"/>
    </row>
    <row r="50" spans="2:17" ht="14.25" customHeight="1" x14ac:dyDescent="0.25">
      <c r="C50" t="s">
        <v>60</v>
      </c>
      <c r="D50" s="40">
        <v>13.52990975</v>
      </c>
      <c r="E50" s="40">
        <v>18.615092500000003</v>
      </c>
      <c r="F50" s="40">
        <v>26</v>
      </c>
      <c r="G50" s="40">
        <v>32</v>
      </c>
      <c r="H50" s="40">
        <v>37</v>
      </c>
      <c r="I50" s="40">
        <v>45</v>
      </c>
      <c r="N50" s="49"/>
      <c r="O50" s="49"/>
      <c r="P50" s="49"/>
      <c r="Q50" s="49"/>
    </row>
    <row r="51" spans="2:17" ht="14.25" customHeight="1" x14ac:dyDescent="0.25">
      <c r="C51" t="s">
        <v>61</v>
      </c>
      <c r="D51" s="40">
        <v>0.44819999999999999</v>
      </c>
      <c r="E51" s="40">
        <v>0.53820000000000001</v>
      </c>
      <c r="F51" s="40">
        <v>0.62820000000000009</v>
      </c>
      <c r="G51" s="40">
        <v>0.71820000000000006</v>
      </c>
      <c r="H51" s="40">
        <v>0.87570000000000003</v>
      </c>
      <c r="I51" s="40">
        <v>1.0332000000000001</v>
      </c>
      <c r="N51" s="49"/>
      <c r="O51" s="49"/>
      <c r="P51" s="49"/>
      <c r="Q51" s="49"/>
    </row>
    <row r="52" spans="2:17" ht="14.25" customHeight="1" x14ac:dyDescent="0.25">
      <c r="C52" t="s">
        <v>62</v>
      </c>
      <c r="D52" s="40">
        <v>25</v>
      </c>
      <c r="E52" s="40">
        <v>33.49</v>
      </c>
      <c r="F52" s="40">
        <v>35.590000000000003</v>
      </c>
      <c r="G52" s="40">
        <v>33</v>
      </c>
      <c r="H52" s="40">
        <v>31</v>
      </c>
      <c r="I52" s="40">
        <v>32</v>
      </c>
      <c r="N52" s="49"/>
      <c r="O52" s="49"/>
      <c r="P52" s="49"/>
      <c r="Q52" s="49"/>
    </row>
    <row r="53" spans="2:17" ht="14.25" customHeight="1" x14ac:dyDescent="0.25">
      <c r="C53" t="s">
        <v>63</v>
      </c>
      <c r="D53" s="40">
        <v>21</v>
      </c>
      <c r="E53" s="40">
        <v>20</v>
      </c>
      <c r="F53" s="40">
        <v>16</v>
      </c>
      <c r="G53" s="40">
        <v>12</v>
      </c>
      <c r="H53" s="40">
        <v>9</v>
      </c>
      <c r="I53" s="40">
        <v>11</v>
      </c>
      <c r="N53" s="49"/>
      <c r="O53" s="49"/>
      <c r="P53" s="49"/>
      <c r="Q53" s="49"/>
    </row>
    <row r="54" spans="2:17" ht="14.25" customHeight="1" x14ac:dyDescent="0.25">
      <c r="C54" s="51" t="s">
        <v>64</v>
      </c>
      <c r="D54" s="50">
        <v>73.978109750000002</v>
      </c>
      <c r="E54" s="50">
        <v>86.643292500000001</v>
      </c>
      <c r="F54" s="50">
        <v>92.218199999999996</v>
      </c>
      <c r="G54" s="50">
        <v>91.718199999999996</v>
      </c>
      <c r="H54" s="50">
        <v>91.875699999999995</v>
      </c>
      <c r="I54" s="50">
        <v>103.03319999999999</v>
      </c>
      <c r="N54" s="49"/>
      <c r="O54" s="49"/>
      <c r="P54" s="49"/>
      <c r="Q54" s="49"/>
    </row>
    <row r="55" spans="2:17" ht="14.25" customHeight="1" x14ac:dyDescent="0.25">
      <c r="D55" s="40" t="s">
        <v>58</v>
      </c>
      <c r="E55" s="40" t="s">
        <v>58</v>
      </c>
      <c r="F55" s="40"/>
      <c r="G55" s="40"/>
      <c r="H55" s="40"/>
      <c r="I55" s="40"/>
      <c r="N55" s="49"/>
      <c r="O55" s="49"/>
      <c r="P55" s="49"/>
      <c r="Q55" s="49"/>
    </row>
    <row r="56" spans="2:17" ht="14.25" customHeight="1" x14ac:dyDescent="0.3">
      <c r="B56" s="48"/>
      <c r="C56" s="45" t="s">
        <v>65</v>
      </c>
      <c r="D56" s="44">
        <v>-11.226659993655659</v>
      </c>
      <c r="E56" s="44">
        <v>-1.848413789297652</v>
      </c>
      <c r="F56" s="44">
        <v>1.5182661659510188</v>
      </c>
      <c r="G56" s="44">
        <v>-2.0558161633406087</v>
      </c>
      <c r="H56" s="44">
        <v>-4.6250656303537312</v>
      </c>
      <c r="I56" s="44">
        <v>1.1663735089156546</v>
      </c>
      <c r="N56" s="49"/>
      <c r="O56" s="49"/>
      <c r="P56" s="49"/>
      <c r="Q56" s="49"/>
    </row>
    <row r="57" spans="2:17" ht="14.25" customHeight="1" x14ac:dyDescent="0.3">
      <c r="B57" s="46"/>
      <c r="C57" s="54"/>
      <c r="D57" s="54"/>
      <c r="E57" s="54"/>
      <c r="F57" s="54"/>
      <c r="G57" s="43"/>
      <c r="H57" s="54"/>
      <c r="I57" s="54"/>
      <c r="N57" s="49"/>
      <c r="O57" s="49"/>
      <c r="P57" s="49"/>
      <c r="Q57" s="49"/>
    </row>
    <row r="58" spans="2:17" ht="14.25" customHeight="1" x14ac:dyDescent="0.25">
      <c r="D58" t="s">
        <v>58</v>
      </c>
      <c r="E58" t="s">
        <v>58</v>
      </c>
      <c r="F58" t="s">
        <v>58</v>
      </c>
      <c r="G58" s="42"/>
      <c r="N58" s="49"/>
      <c r="O58" s="49"/>
      <c r="P58" s="49"/>
      <c r="Q58" s="49"/>
    </row>
    <row r="59" spans="2:17" ht="14.25" customHeight="1" x14ac:dyDescent="0.3">
      <c r="B59" s="48"/>
      <c r="C59" s="41"/>
      <c r="D59" s="41">
        <v>2022</v>
      </c>
      <c r="E59" s="41">
        <v>2023</v>
      </c>
      <c r="F59" s="41">
        <v>2024</v>
      </c>
      <c r="G59" s="41">
        <v>2025</v>
      </c>
      <c r="H59" s="41">
        <v>2026</v>
      </c>
      <c r="I59" s="61">
        <v>2027</v>
      </c>
      <c r="N59" s="49"/>
      <c r="O59" s="49"/>
      <c r="P59" s="49"/>
      <c r="Q59" s="49"/>
    </row>
    <row r="60" spans="2:17" ht="14.25" customHeight="1" x14ac:dyDescent="0.3">
      <c r="B60" s="48" t="s">
        <v>71</v>
      </c>
      <c r="C60" t="s">
        <v>72</v>
      </c>
      <c r="D60" s="40">
        <v>0</v>
      </c>
      <c r="E60" s="40">
        <v>2</v>
      </c>
      <c r="F60" s="40">
        <v>3</v>
      </c>
      <c r="G60" s="47">
        <v>6</v>
      </c>
      <c r="H60" s="40">
        <v>7</v>
      </c>
      <c r="I60" s="40">
        <v>7</v>
      </c>
      <c r="N60" s="49"/>
      <c r="O60" s="49"/>
      <c r="P60" s="49"/>
      <c r="Q60" s="49"/>
    </row>
    <row r="61" spans="2:17" ht="14.25" customHeight="1" x14ac:dyDescent="0.25">
      <c r="C61" t="s">
        <v>68</v>
      </c>
      <c r="D61" s="40">
        <v>2</v>
      </c>
      <c r="E61" s="40">
        <v>3</v>
      </c>
      <c r="F61" s="40">
        <v>4</v>
      </c>
      <c r="G61" s="47">
        <v>5</v>
      </c>
      <c r="H61" s="40">
        <v>5</v>
      </c>
      <c r="I61" s="40">
        <v>6</v>
      </c>
      <c r="N61" s="49"/>
      <c r="O61" s="49"/>
      <c r="P61" s="49"/>
      <c r="Q61" s="49"/>
    </row>
    <row r="62" spans="2:17" ht="14.25" customHeight="1" x14ac:dyDescent="0.25">
      <c r="C62" t="s">
        <v>54</v>
      </c>
      <c r="D62" s="40">
        <v>1</v>
      </c>
      <c r="E62" s="40">
        <v>1</v>
      </c>
      <c r="F62" s="40">
        <v>2</v>
      </c>
      <c r="G62" s="47">
        <v>2</v>
      </c>
      <c r="H62" s="40">
        <v>2</v>
      </c>
      <c r="I62" s="40">
        <v>3</v>
      </c>
      <c r="N62" s="49"/>
      <c r="O62" s="49"/>
      <c r="P62" s="49"/>
      <c r="Q62" s="49"/>
    </row>
    <row r="63" spans="2:17" ht="14.25" customHeight="1" x14ac:dyDescent="0.25">
      <c r="C63" t="s">
        <v>70</v>
      </c>
      <c r="D63" s="40">
        <v>32</v>
      </c>
      <c r="E63" s="40">
        <v>33</v>
      </c>
      <c r="F63" s="40">
        <v>33</v>
      </c>
      <c r="G63" s="47">
        <v>34</v>
      </c>
      <c r="H63" s="40">
        <v>34</v>
      </c>
      <c r="I63" s="40">
        <v>35</v>
      </c>
      <c r="N63" s="49"/>
      <c r="O63" s="49"/>
      <c r="P63" s="49"/>
      <c r="Q63" s="49"/>
    </row>
    <row r="64" spans="2:17" ht="14.25" customHeight="1" x14ac:dyDescent="0.25">
      <c r="C64" t="s">
        <v>73</v>
      </c>
      <c r="D64" s="40">
        <v>1</v>
      </c>
      <c r="E64" s="40">
        <v>1</v>
      </c>
      <c r="F64" s="40">
        <v>2</v>
      </c>
      <c r="G64" s="47">
        <v>3</v>
      </c>
      <c r="H64" s="40">
        <v>4</v>
      </c>
      <c r="I64" s="40">
        <v>4</v>
      </c>
      <c r="N64" s="49"/>
      <c r="O64" s="49"/>
      <c r="P64" s="49"/>
      <c r="Q64" s="49"/>
    </row>
    <row r="65" spans="2:17" ht="14.25" customHeight="1" x14ac:dyDescent="0.25">
      <c r="C65" s="53" t="s">
        <v>57</v>
      </c>
      <c r="D65" s="52">
        <v>36</v>
      </c>
      <c r="E65" s="52">
        <v>40</v>
      </c>
      <c r="F65" s="52">
        <v>44</v>
      </c>
      <c r="G65" s="52">
        <v>50</v>
      </c>
      <c r="H65" s="52">
        <v>52</v>
      </c>
      <c r="I65" s="52">
        <v>55</v>
      </c>
      <c r="N65" s="49"/>
      <c r="O65" s="49"/>
      <c r="P65" s="49"/>
      <c r="Q65" s="49"/>
    </row>
    <row r="66" spans="2:17" ht="14.25" customHeight="1" x14ac:dyDescent="0.25">
      <c r="D66" s="40" t="s">
        <v>58</v>
      </c>
      <c r="E66" s="40" t="s">
        <v>58</v>
      </c>
      <c r="F66" s="40" t="s">
        <v>58</v>
      </c>
      <c r="G66" s="40"/>
      <c r="H66" s="40"/>
      <c r="I66" s="40"/>
      <c r="N66" s="49"/>
      <c r="O66" s="49"/>
      <c r="P66" s="49"/>
      <c r="Q66" s="49"/>
    </row>
    <row r="67" spans="2:17" ht="14.25" customHeight="1" x14ac:dyDescent="0.25">
      <c r="C67" t="s">
        <v>59</v>
      </c>
      <c r="D67" s="40"/>
      <c r="E67" s="40"/>
      <c r="F67" s="40"/>
      <c r="G67" s="40"/>
      <c r="H67" s="40"/>
      <c r="I67" s="40"/>
      <c r="N67" s="49"/>
      <c r="O67" s="49"/>
      <c r="P67" s="49"/>
      <c r="Q67" s="49"/>
    </row>
    <row r="68" spans="2:17" ht="14.25" customHeight="1" x14ac:dyDescent="0.25">
      <c r="C68" t="s">
        <v>60</v>
      </c>
      <c r="D68" s="40">
        <v>21.671119940626895</v>
      </c>
      <c r="E68" s="40">
        <v>23.893530401222989</v>
      </c>
      <c r="F68" s="40">
        <v>24.576515869433688</v>
      </c>
      <c r="G68" s="40">
        <v>28.1337160752758</v>
      </c>
      <c r="H68" s="40">
        <v>33.830759877212628</v>
      </c>
      <c r="I68" s="40">
        <v>37.431924766037106</v>
      </c>
      <c r="N68" s="49"/>
      <c r="O68" s="49"/>
      <c r="P68" s="49"/>
      <c r="Q68" s="49"/>
    </row>
    <row r="69" spans="2:17" ht="14.25" customHeight="1" x14ac:dyDescent="0.25">
      <c r="C69" t="s">
        <v>61</v>
      </c>
      <c r="D69" s="40">
        <v>2.7877376980458002</v>
      </c>
      <c r="E69" s="40">
        <v>3.998422481298741</v>
      </c>
      <c r="F69" s="40">
        <v>5.2279894630152794</v>
      </c>
      <c r="G69" s="40">
        <v>6.4697182967465574</v>
      </c>
      <c r="H69" s="40">
        <v>6.9232116795018008</v>
      </c>
      <c r="I69" s="40">
        <v>7.2448930628243042</v>
      </c>
      <c r="N69" s="49"/>
      <c r="O69" s="49"/>
      <c r="P69" s="49"/>
      <c r="Q69" s="49"/>
    </row>
    <row r="70" spans="2:17" ht="14.25" customHeight="1" x14ac:dyDescent="0.25">
      <c r="C70" t="s">
        <v>62</v>
      </c>
      <c r="D70" s="40"/>
      <c r="E70" s="40"/>
      <c r="F70" s="40"/>
      <c r="G70" s="40"/>
      <c r="H70" s="40"/>
      <c r="I70" s="40"/>
      <c r="N70" s="49"/>
      <c r="O70" s="49"/>
      <c r="P70" s="49"/>
      <c r="Q70" s="49"/>
    </row>
    <row r="71" spans="2:17" ht="14.25" customHeight="1" x14ac:dyDescent="0.25">
      <c r="C71" t="s">
        <v>63</v>
      </c>
      <c r="D71" s="40">
        <v>14.452806064399997</v>
      </c>
      <c r="E71" s="40">
        <v>16.706471418100001</v>
      </c>
      <c r="F71" s="40">
        <v>14.357423683199995</v>
      </c>
      <c r="G71" s="40">
        <v>13.690221610000004</v>
      </c>
      <c r="H71" s="40">
        <v>12.159344253500002</v>
      </c>
      <c r="I71" s="40">
        <v>10.094622911099997</v>
      </c>
      <c r="N71" s="49"/>
      <c r="O71" s="49"/>
      <c r="P71" s="49"/>
      <c r="Q71" s="49"/>
    </row>
    <row r="72" spans="2:17" ht="14.25" customHeight="1" x14ac:dyDescent="0.25">
      <c r="C72" s="51" t="s">
        <v>64</v>
      </c>
      <c r="D72" s="50">
        <v>38.911663703072691</v>
      </c>
      <c r="E72" s="50">
        <v>41.891952882521728</v>
      </c>
      <c r="F72" s="50">
        <v>44.161929015648965</v>
      </c>
      <c r="G72" s="50">
        <v>48.293655982022358</v>
      </c>
      <c r="H72" s="50">
        <v>52.913315810214435</v>
      </c>
      <c r="I72" s="50">
        <v>54.771440739961406</v>
      </c>
      <c r="N72" s="49"/>
      <c r="O72" s="49"/>
      <c r="P72" s="49"/>
      <c r="Q72" s="49"/>
    </row>
    <row r="73" spans="2:17" ht="14.25" customHeight="1" x14ac:dyDescent="0.25">
      <c r="D73" s="40" t="s">
        <v>58</v>
      </c>
      <c r="E73" s="40" t="s">
        <v>58</v>
      </c>
      <c r="F73" s="40"/>
      <c r="G73" s="40"/>
      <c r="H73" s="40"/>
      <c r="I73" s="40"/>
      <c r="N73" s="49"/>
      <c r="O73" s="49"/>
      <c r="P73" s="49"/>
      <c r="Q73" s="49"/>
    </row>
    <row r="74" spans="2:17" ht="14.25" customHeight="1" x14ac:dyDescent="0.3">
      <c r="B74" s="48"/>
      <c r="C74" s="45" t="s">
        <v>65</v>
      </c>
      <c r="D74" s="44">
        <v>2.9116637030726906</v>
      </c>
      <c r="E74" s="44">
        <v>1.8919528825217284</v>
      </c>
      <c r="F74" s="44">
        <v>0.16192901564896545</v>
      </c>
      <c r="G74" s="44">
        <v>-1.7063440179776421</v>
      </c>
      <c r="H74" s="44">
        <v>0.91331581021443498</v>
      </c>
      <c r="I74" s="44">
        <v>-0.22855926003859395</v>
      </c>
      <c r="N74" s="49"/>
      <c r="O74" s="49"/>
      <c r="P74" s="49"/>
      <c r="Q74" s="49"/>
    </row>
    <row r="75" spans="2:17" ht="14.25" customHeight="1" x14ac:dyDescent="0.3">
      <c r="B75" s="46"/>
      <c r="C75" s="54"/>
      <c r="D75" s="54" t="s">
        <v>58</v>
      </c>
      <c r="E75" s="54" t="s">
        <v>58</v>
      </c>
      <c r="F75" s="54" t="s">
        <v>58</v>
      </c>
      <c r="G75" s="43"/>
      <c r="H75" s="54"/>
      <c r="I75" s="54"/>
      <c r="N75" s="49"/>
      <c r="O75" s="49"/>
      <c r="P75" s="49"/>
      <c r="Q75" s="49"/>
    </row>
    <row r="76" spans="2:17" ht="14.25" customHeight="1" x14ac:dyDescent="0.3">
      <c r="B76" s="48"/>
      <c r="G76" s="42"/>
      <c r="N76" s="49"/>
      <c r="O76" s="49"/>
      <c r="P76" s="49"/>
      <c r="Q76" s="49"/>
    </row>
    <row r="77" spans="2:17" ht="14.25" customHeight="1" x14ac:dyDescent="0.25">
      <c r="C77" s="41"/>
      <c r="D77" s="41">
        <v>2022</v>
      </c>
      <c r="E77" s="41">
        <v>2023</v>
      </c>
      <c r="F77" s="41">
        <v>2024</v>
      </c>
      <c r="G77" s="41">
        <v>2025</v>
      </c>
      <c r="H77" s="41">
        <v>2026</v>
      </c>
      <c r="I77" s="61">
        <v>2027</v>
      </c>
      <c r="L77" t="s">
        <v>74</v>
      </c>
      <c r="N77" s="49"/>
      <c r="O77" s="49"/>
      <c r="P77" s="49"/>
      <c r="Q77" s="49"/>
    </row>
    <row r="78" spans="2:17" ht="14.25" customHeight="1" x14ac:dyDescent="0.3">
      <c r="B78" s="48" t="s">
        <v>75</v>
      </c>
      <c r="C78" t="s">
        <v>76</v>
      </c>
      <c r="D78" s="40">
        <v>138.85551609288632</v>
      </c>
      <c r="E78" s="40">
        <v>144.17943748620851</v>
      </c>
      <c r="F78" s="40">
        <v>149.32810416962278</v>
      </c>
      <c r="G78" s="40">
        <v>163.00489622963968</v>
      </c>
      <c r="H78" s="40">
        <v>175.40094029488955</v>
      </c>
      <c r="I78" s="40">
        <v>189.70592174730422</v>
      </c>
      <c r="J78" s="40"/>
      <c r="N78" s="49"/>
      <c r="O78" s="49"/>
      <c r="P78" s="49"/>
      <c r="Q78" s="49"/>
    </row>
    <row r="79" spans="2:17" ht="14.25" customHeight="1" x14ac:dyDescent="0.3">
      <c r="B79" s="48"/>
      <c r="C79" t="s">
        <v>77</v>
      </c>
      <c r="D79" s="40">
        <v>6.7600000000000007</v>
      </c>
      <c r="E79" s="40">
        <v>9.6860999999999997</v>
      </c>
      <c r="F79" s="40">
        <v>13.41508</v>
      </c>
      <c r="G79" s="40">
        <v>18.723379999999999</v>
      </c>
      <c r="H79" s="40">
        <v>21.095579999999998</v>
      </c>
      <c r="I79" s="40">
        <v>22.650771617835062</v>
      </c>
      <c r="J79" s="40"/>
      <c r="N79" s="49"/>
      <c r="O79" s="49"/>
      <c r="P79" s="49"/>
      <c r="Q79" s="49"/>
    </row>
    <row r="80" spans="2:17" ht="14.25" customHeight="1" x14ac:dyDescent="0.3">
      <c r="B80" s="48"/>
      <c r="C80" t="s">
        <v>54</v>
      </c>
      <c r="D80" s="40">
        <v>5.2284234300185606</v>
      </c>
      <c r="E80" s="40">
        <v>6.4995349075494637</v>
      </c>
      <c r="F80" s="40">
        <v>9.1735991688937961</v>
      </c>
      <c r="G80" s="40">
        <v>10.640194741844704</v>
      </c>
      <c r="H80" s="40">
        <v>12.138833064095502</v>
      </c>
      <c r="I80" s="40">
        <v>15.268674900757828</v>
      </c>
      <c r="J80" s="40"/>
      <c r="N80" s="49"/>
      <c r="O80" s="49"/>
      <c r="P80" s="49"/>
      <c r="Q80" s="49"/>
    </row>
    <row r="81" spans="2:17" ht="14.25" customHeight="1" x14ac:dyDescent="0.3">
      <c r="B81" s="48"/>
      <c r="C81" t="s">
        <v>56</v>
      </c>
      <c r="D81" s="40">
        <v>249.82282408863711</v>
      </c>
      <c r="E81" s="40">
        <v>250.69727198131233</v>
      </c>
      <c r="F81" s="40">
        <v>252.17334018671244</v>
      </c>
      <c r="G81" s="40">
        <v>254.37655135317291</v>
      </c>
      <c r="H81" s="40">
        <v>256.22006496070242</v>
      </c>
      <c r="I81" s="40">
        <v>258.78297825407651</v>
      </c>
      <c r="J81" s="40"/>
      <c r="N81" s="49"/>
      <c r="O81" s="49"/>
      <c r="P81" s="49"/>
      <c r="Q81" s="49"/>
    </row>
    <row r="82" spans="2:17" ht="14.25" customHeight="1" x14ac:dyDescent="0.3">
      <c r="B82" s="48"/>
      <c r="C82" s="53" t="s">
        <v>57</v>
      </c>
      <c r="D82" s="52">
        <v>399.75982970443732</v>
      </c>
      <c r="E82" s="52">
        <v>409.90541922648595</v>
      </c>
      <c r="F82" s="52">
        <v>422.41227284897923</v>
      </c>
      <c r="G82" s="52">
        <v>442.36526361820046</v>
      </c>
      <c r="H82" s="52">
        <v>460.86107743442443</v>
      </c>
      <c r="I82" s="52">
        <v>481.70023722488497</v>
      </c>
      <c r="J82" s="40"/>
      <c r="N82" s="49"/>
      <c r="O82" s="49"/>
      <c r="P82" s="49"/>
      <c r="Q82" s="49"/>
    </row>
    <row r="83" spans="2:17" ht="14.25" customHeight="1" x14ac:dyDescent="0.3">
      <c r="B83" s="48"/>
      <c r="D83" s="40"/>
      <c r="E83" s="40"/>
      <c r="F83" s="40"/>
      <c r="G83" s="40"/>
      <c r="H83" s="40"/>
      <c r="I83" s="40"/>
      <c r="N83" s="49"/>
      <c r="O83" s="49"/>
      <c r="P83" s="49"/>
      <c r="Q83" s="49"/>
    </row>
    <row r="84" spans="2:17" ht="14.25" customHeight="1" x14ac:dyDescent="0.3">
      <c r="B84" s="48"/>
      <c r="C84" t="s">
        <v>59</v>
      </c>
      <c r="D84" s="40">
        <v>220.03611022197327</v>
      </c>
      <c r="E84" s="40">
        <v>219.90563756710623</v>
      </c>
      <c r="F84" s="40">
        <v>221.35594746625566</v>
      </c>
      <c r="G84" s="40">
        <v>223.43620753757881</v>
      </c>
      <c r="H84" s="40">
        <v>224.43620753757881</v>
      </c>
      <c r="I84" s="40">
        <v>225.43620753757881</v>
      </c>
      <c r="J84" s="40"/>
      <c r="N84" s="49"/>
      <c r="O84" s="49"/>
      <c r="P84" s="49"/>
      <c r="Q84" s="49"/>
    </row>
    <row r="85" spans="2:17" ht="14.25" customHeight="1" x14ac:dyDescent="0.3">
      <c r="B85" s="48"/>
      <c r="C85" t="s">
        <v>60</v>
      </c>
      <c r="D85" s="40">
        <v>94.801422276695803</v>
      </c>
      <c r="E85" s="40">
        <v>107.07659277544141</v>
      </c>
      <c r="F85" s="40">
        <v>116.83724004270782</v>
      </c>
      <c r="G85" s="40">
        <v>128.08719454760561</v>
      </c>
      <c r="H85" s="40">
        <v>144.06251004676335</v>
      </c>
      <c r="I85" s="40">
        <v>160.94194663280871</v>
      </c>
      <c r="J85" s="40"/>
      <c r="N85" s="49"/>
      <c r="O85" s="49"/>
      <c r="P85" s="49"/>
      <c r="Q85" s="49"/>
    </row>
    <row r="86" spans="2:17" ht="14.25" customHeight="1" x14ac:dyDescent="0.3">
      <c r="B86" s="48"/>
      <c r="C86" t="s">
        <v>61</v>
      </c>
      <c r="D86" s="40">
        <v>5.0359376980458004</v>
      </c>
      <c r="E86" s="40">
        <v>7.8323224812987409</v>
      </c>
      <c r="F86" s="40">
        <v>9.6504894630152798</v>
      </c>
      <c r="G86" s="40">
        <v>11.483318296746557</v>
      </c>
      <c r="H86" s="40">
        <v>12.598411679501801</v>
      </c>
      <c r="I86" s="40">
        <v>13.940993062824305</v>
      </c>
      <c r="J86" s="40"/>
      <c r="N86" s="49"/>
      <c r="O86" s="49"/>
      <c r="P86" s="49"/>
      <c r="Q86" s="49"/>
    </row>
    <row r="87" spans="2:17" ht="14.25" customHeight="1" x14ac:dyDescent="0.3">
      <c r="B87" s="48"/>
      <c r="C87" t="s">
        <v>62</v>
      </c>
      <c r="D87" s="40">
        <v>76.498804852670503</v>
      </c>
      <c r="E87" s="40">
        <v>83.865574836942812</v>
      </c>
      <c r="F87" s="40">
        <v>86.779474560595531</v>
      </c>
      <c r="G87" s="40">
        <v>84.083145188113406</v>
      </c>
      <c r="H87" s="40">
        <v>81.628030669302063</v>
      </c>
      <c r="I87" s="40">
        <v>82.172916150490721</v>
      </c>
      <c r="J87" s="40"/>
      <c r="N87" s="49"/>
      <c r="O87" s="49"/>
      <c r="P87" s="49"/>
      <c r="Q87" s="49"/>
    </row>
    <row r="88" spans="2:17" ht="14.25" customHeight="1" x14ac:dyDescent="0.3">
      <c r="B88" s="48"/>
      <c r="C88" t="s">
        <v>63</v>
      </c>
      <c r="D88" s="40">
        <v>51.284580732652003</v>
      </c>
      <c r="E88" s="40">
        <v>49.920530988252004</v>
      </c>
      <c r="F88" s="40">
        <v>46.392724687452002</v>
      </c>
      <c r="G88" s="40">
        <v>41.810779314252002</v>
      </c>
      <c r="H88" s="40">
        <v>37.279901957752003</v>
      </c>
      <c r="I88" s="40">
        <v>37.215180615351997</v>
      </c>
      <c r="J88" s="40"/>
      <c r="N88" s="49"/>
      <c r="O88" s="49"/>
      <c r="P88" s="49"/>
      <c r="Q88" s="49"/>
    </row>
    <row r="89" spans="2:17" ht="14.25" customHeight="1" x14ac:dyDescent="0.3">
      <c r="B89" s="48"/>
      <c r="C89" s="51" t="s">
        <v>64</v>
      </c>
      <c r="D89" s="50">
        <v>447.65685578203738</v>
      </c>
      <c r="E89" s="50">
        <v>468.60065864904118</v>
      </c>
      <c r="F89" s="50">
        <v>481.01587622002626</v>
      </c>
      <c r="G89" s="50">
        <v>488.90064488429636</v>
      </c>
      <c r="H89" s="50">
        <v>500.00506189089799</v>
      </c>
      <c r="I89" s="50">
        <v>519.70724399905453</v>
      </c>
      <c r="J89" s="40"/>
      <c r="N89" s="49"/>
      <c r="O89" s="49"/>
      <c r="P89" s="49"/>
      <c r="Q89" s="49"/>
    </row>
    <row r="90" spans="2:17" ht="14.25" customHeight="1" x14ac:dyDescent="0.3">
      <c r="B90" s="48"/>
      <c r="D90" s="40"/>
      <c r="E90" s="40"/>
      <c r="F90" s="40"/>
      <c r="G90" s="40"/>
      <c r="H90" s="40"/>
      <c r="I90" s="40"/>
    </row>
    <row r="91" spans="2:17" ht="13.9" customHeight="1" x14ac:dyDescent="0.3">
      <c r="B91" s="48"/>
      <c r="C91" s="79" t="s">
        <v>78</v>
      </c>
      <c r="D91" s="80">
        <v>47.89702607760006</v>
      </c>
      <c r="E91" s="80">
        <v>58.695239422555233</v>
      </c>
      <c r="F91" s="80">
        <v>58.603603371047029</v>
      </c>
      <c r="G91" s="80">
        <v>46.535381266095897</v>
      </c>
      <c r="H91" s="80">
        <v>39.143984456473561</v>
      </c>
      <c r="I91" s="80">
        <v>38.007006774169383</v>
      </c>
      <c r="J91" s="40"/>
    </row>
    <row r="92" spans="2:17" ht="14.25" customHeight="1" x14ac:dyDescent="0.3">
      <c r="B92" s="46"/>
      <c r="C92" s="54"/>
      <c r="D92" s="54"/>
      <c r="E92" s="54"/>
      <c r="F92" s="54"/>
      <c r="G92" s="43"/>
      <c r="H92" s="54"/>
      <c r="I92" s="54"/>
    </row>
  </sheetData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98CD2CCE0047E4083BC4AEF1F39061E" ma:contentTypeVersion="18" ma:contentTypeDescription="Opprett et nytt dokument." ma:contentTypeScope="" ma:versionID="7396941bcb3a6ac54ff7209a33fca21a">
  <xsd:schema xmlns:xsd="http://www.w3.org/2001/XMLSchema" xmlns:xs="http://www.w3.org/2001/XMLSchema" xmlns:p="http://schemas.microsoft.com/office/2006/metadata/properties" xmlns:ns2="98112996-64fd-402b-9c86-8e61787f30ff" xmlns:ns3="4b02223f-79db-47c0-b5e8-5ec0321a0115" xmlns:ns4="8ce9d2f1-ee31-4552-9815-0567a4ed2dc8" targetNamespace="http://schemas.microsoft.com/office/2006/metadata/properties" ma:root="true" ma:fieldsID="7d90791c1f399dbb30222432d83461d1" ns2:_="" ns3:_="" ns4:_="">
    <xsd:import namespace="98112996-64fd-402b-9c86-8e61787f30ff"/>
    <xsd:import namespace="4b02223f-79db-47c0-b5e8-5ec0321a0115"/>
    <xsd:import namespace="8ce9d2f1-ee31-4552-9815-0567a4ed2dc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nsitivity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OCR" minOccurs="0"/>
                <xsd:element ref="ns2:TaxCatchAll" minOccurs="0"/>
                <xsd:element ref="ns4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112996-64fd-402b-9c86-8e61787f30f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c720d71-7ee9-44d4-bd3c-41d97e9fb741}" ma:internalName="TaxCatchAll" ma:showField="CatchAllData" ma:web="98112996-64fd-402b-9c86-8e61787f30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2223f-79db-47c0-b5e8-5ec0321a0115" elementFormDefault="qualified">
    <xsd:import namespace="http://schemas.microsoft.com/office/2006/documentManagement/types"/>
    <xsd:import namespace="http://schemas.microsoft.com/office/infopath/2007/PartnerControls"/>
    <xsd:element name="Sensitivity" ma:index="11" nillable="true" ma:displayName="Verdivurdering" ma:format="Dropdown" ma:internalName="Sensitivity">
      <xsd:simpleType>
        <xsd:restriction base="dms:Choice">
          <xsd:enumeration value="Statnett åpen"/>
          <xsd:enumeration value="Statnett intern"/>
          <xsd:enumeration value="Statnett konfidensiell"/>
          <xsd:enumeration value="Statnett sensitiv"/>
          <xsd:enumeration value="Statnett sensitiv Kraftsensitiv"/>
          <xsd:enumeration value="Statnett sensitiv -(EN) Sensitive energy data"/>
          <xsd:enumeration value="Statnett sensitiv Markedssensitiv"/>
          <xsd:enumeration value="Statnett sensitiv -(EN) Sensitive market data"/>
          <xsd:enumeration value="Statnett sensitiv Sensitive personopplysninger"/>
          <xsd:enumeration value="Statnett sensitiv -(EN) Sensitive personal data"/>
          <xsd:enumeration value="Annet"/>
          <xsd:enumeration value="Annet Ikke Statnett-informasjon"/>
          <xsd:enumeration value="Annet Ikke jobbrelate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e9d2f1-ee31-4552-9815-0567a4ed2d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5" nillable="true" ma:taxonomy="true" ma:internalName="lcf76f155ced4ddcb4097134ff3c332f" ma:taxonomyFieldName="MediaServiceImageTags" ma:displayName="Bildemerkelapper" ma:readOnly="false" ma:fieldId="{5cf76f15-5ced-4ddc-b409-7134ff3c332f}" ma:taxonomyMulti="true" ma:sspId="a8cafb89-d1b3-4155-81e5-ef749a9dca8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nsitivity xmlns="4b02223f-79db-47c0-b5e8-5ec0321a0115" xsi:nil="true"/>
    <_dlc_DocId xmlns="98112996-64fd-402b-9c86-8e61787f30ff">ARBEIDSROM-633-44705</_dlc_DocId>
    <_dlc_DocIdUrl xmlns="98112996-64fd-402b-9c86-8e61787f30ff">
      <Url>http://samhandling.statnett.no/PlanOgAnalyse/_layouts/15/DocIdRedir.aspx?ID=ARBEIDSROM-633-44705</Url>
      <Description>ARBEIDSROM-633-44705</Description>
    </_dlc_DocIdUrl>
    <SharedWithUsers xmlns="98112996-64fd-402b-9c86-8e61787f30ff">
      <UserInfo>
        <DisplayName>Langsiktig Markedsanalyse_fag-medlemmer</DisplayName>
        <AccountId>8</AccountId>
        <AccountType/>
      </UserInfo>
    </SharedWithUsers>
    <lcf76f155ced4ddcb4097134ff3c332f xmlns="8ce9d2f1-ee31-4552-9815-0567a4ed2dc8">
      <Terms xmlns="http://schemas.microsoft.com/office/infopath/2007/PartnerControls"/>
    </lcf76f155ced4ddcb4097134ff3c332f>
    <TaxCatchAll xmlns="98112996-64fd-402b-9c86-8e61787f30ff" xsi:nil="true"/>
  </documentManagement>
</p:properties>
</file>

<file path=customXml/itemProps1.xml><?xml version="1.0" encoding="utf-8"?>
<ds:datastoreItem xmlns:ds="http://schemas.openxmlformats.org/officeDocument/2006/customXml" ds:itemID="{B3D7C5C9-DE78-454B-9B0E-C2633B1505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C9AF40-C0C2-401C-AC51-97EB0459E5C6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08B5C270-A1D1-4E78-8A6E-46CD66DF62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112996-64fd-402b-9c86-8e61787f30ff"/>
    <ds:schemaRef ds:uri="4b02223f-79db-47c0-b5e8-5ec0321a0115"/>
    <ds:schemaRef ds:uri="8ce9d2f1-ee31-4552-9815-0567a4ed2d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287F187-9DB4-430E-8D1D-F0F94DE7A73F}">
  <ds:schemaRefs>
    <ds:schemaRef ds:uri="http://purl.org/dc/elements/1.1/"/>
    <ds:schemaRef ds:uri="http://www.w3.org/XML/1998/namespace"/>
    <ds:schemaRef ds:uri="4b02223f-79db-47c0-b5e8-5ec0321a0115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8ce9d2f1-ee31-4552-9815-0567a4ed2dc8"/>
    <ds:schemaRef ds:uri="98112996-64fd-402b-9c86-8e61787f30f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Info</vt:lpstr>
      <vt:lpstr>Brenselspriser og CO2</vt:lpstr>
      <vt:lpstr>Kraftpriser_Europa</vt:lpstr>
      <vt:lpstr>Kraftpriser_Norden</vt:lpstr>
      <vt:lpstr>Forbruk og produksjon Norden</vt:lpstr>
    </vt:vector>
  </TitlesOfParts>
  <Manager/>
  <Company>Statnett SF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Vegard Holmefjord</dc:creator>
  <cp:keywords/>
  <dc:description/>
  <cp:lastModifiedBy>Håkon Smith-Isaksen Holdhus</cp:lastModifiedBy>
  <cp:revision/>
  <dcterms:created xsi:type="dcterms:W3CDTF">2018-12-12T12:06:55Z</dcterms:created>
  <dcterms:modified xsi:type="dcterms:W3CDTF">2022-11-18T10:00:15Z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0x010100E98CD2CCE0047E4083BC4AEF1F39061E</vt:lpwstr>
  </property>
  <property fmtid="{D5CDD505-2E9C-101B-9397-08002B2CF9AE}" pid="3" name="_dlc_DocIdItemGuid">
    <vt:lpwstr>cbcbba32-b0ea-456c-9282-7ceabdb02717</vt:lpwstr>
  </property>
  <property fmtid="{D5CDD505-2E9C-101B-9397-08002B2CF9AE}" pid="4" name="MediaServiceImageTags">
    <vt:lpwstr/>
  </property>
  <property fmtid="{D5CDD505-2E9C-101B-9397-08002B2CF9AE}" pid="5" name="MSIP_Label_82ce82a2-c9dc-484b-9d3f-6e6f4582d96b_Enabled">
    <vt:lpwstr>true</vt:lpwstr>
  </property>
  <property fmtid="{D5CDD505-2E9C-101B-9397-08002B2CF9AE}" pid="6" name="MSIP_Label_82ce82a2-c9dc-484b-9d3f-6e6f4582d96b_SetDate">
    <vt:lpwstr>2022-11-18T10:00:02Z</vt:lpwstr>
  </property>
  <property fmtid="{D5CDD505-2E9C-101B-9397-08002B2CF9AE}" pid="7" name="MSIP_Label_82ce82a2-c9dc-484b-9d3f-6e6f4582d96b_Method">
    <vt:lpwstr>Privileged</vt:lpwstr>
  </property>
  <property fmtid="{D5CDD505-2E9C-101B-9397-08002B2CF9AE}" pid="8" name="MSIP_Label_82ce82a2-c9dc-484b-9d3f-6e6f4582d96b_Name">
    <vt:lpwstr>Statnett åpen_0</vt:lpwstr>
  </property>
  <property fmtid="{D5CDD505-2E9C-101B-9397-08002B2CF9AE}" pid="9" name="MSIP_Label_82ce82a2-c9dc-484b-9d3f-6e6f4582d96b_SiteId">
    <vt:lpwstr>a8d61462-f252-44b2-bf6a-d7231960c041</vt:lpwstr>
  </property>
  <property fmtid="{D5CDD505-2E9C-101B-9397-08002B2CF9AE}" pid="10" name="MSIP_Label_82ce82a2-c9dc-484b-9d3f-6e6f4582d96b_ActionId">
    <vt:lpwstr>4669cdad-3f5a-45c7-a589-0b07ff0ff7e9</vt:lpwstr>
  </property>
  <property fmtid="{D5CDD505-2E9C-101B-9397-08002B2CF9AE}" pid="11" name="MSIP_Label_82ce82a2-c9dc-484b-9d3f-6e6f4582d96b_ContentBits">
    <vt:lpwstr>1</vt:lpwstr>
  </property>
</Properties>
</file>